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99" activeTab="0"/>
  </bookViews>
  <sheets>
    <sheet name="функц_стр_ра п_Никологоры" sheetId="1" r:id="rId1"/>
    <sheet name="ведомст_структура п_Никологоры_" sheetId="2" r:id="rId2"/>
  </sheets>
  <definedNames>
    <definedName name="_xlnm.Print_Titles" localSheetId="1">'ведомст_структура п_Никологоры_'!$7:$8</definedName>
    <definedName name="_xlnm.Print_Titles" localSheetId="0">'функц_стр_ра п_Никологоры'!$10:$12</definedName>
  </definedNames>
  <calcPr fullCalcOnLoad="1"/>
</workbook>
</file>

<file path=xl/sharedStrings.xml><?xml version="1.0" encoding="utf-8"?>
<sst xmlns="http://schemas.openxmlformats.org/spreadsheetml/2006/main" count="1338" uniqueCount="355">
  <si>
    <t>по разделам и подразделам, целевым статьям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</si>
  <si>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</si>
  <si>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</si>
  <si>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</si>
  <si>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</si>
  <si>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</si>
  <si>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</si>
  <si>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</t>
  </si>
  <si>
    <t>0104</t>
  </si>
  <si>
    <t>0111</t>
  </si>
  <si>
    <t>Резервные фонды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</si>
  <si>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</si>
  <si>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</si>
  <si>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</si>
  <si>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</si>
  <si>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</si>
  <si>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</si>
  <si>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</si>
  <si>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</si>
  <si>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</si>
  <si>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</si>
  <si>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</si>
  <si>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</si>
  <si>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</si>
  <si>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</si>
  <si>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</si>
  <si>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</si>
  <si>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Социальная политика</t>
  </si>
  <si>
    <t>1000</t>
  </si>
  <si>
    <t>1001</t>
  </si>
  <si>
    <t>1100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</si>
  <si>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</si>
  <si>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</si>
  <si>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</si>
  <si>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</si>
  <si>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</si>
  <si>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</si>
  <si>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</si>
  <si>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</si>
  <si>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</si>
  <si>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</si>
  <si>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</si>
  <si>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</si>
  <si>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1</t>
  </si>
  <si>
    <t>Итого расходов</t>
  </si>
  <si>
    <t>и видам расходов  классификации расходов</t>
  </si>
  <si>
    <t>033</t>
  </si>
  <si>
    <t>0412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</si>
  <si>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</si>
  <si>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Национальная экономика</t>
  </si>
  <si>
    <t>0400</t>
  </si>
  <si>
    <t>Другие вопросы в области национальной экономики</t>
  </si>
  <si>
    <t>проведение оздоровительных и других мероприятий для детей и молодежи</t>
  </si>
  <si>
    <t>0801</t>
  </si>
  <si>
    <t>Физическая культура и спорт</t>
  </si>
  <si>
    <t>1101</t>
  </si>
  <si>
    <t>0800</t>
  </si>
  <si>
    <t>0409</t>
  </si>
  <si>
    <t>библиотеки</t>
  </si>
  <si>
    <t>физическая культура и спорт</t>
  </si>
  <si>
    <t>расходы по созданию условий организации досуга и обеспечения жителей поселения услугами организации культуры (программа культуры)</t>
  </si>
  <si>
    <t>0804</t>
  </si>
  <si>
    <t>осуществление полномочий по земельному контролю</t>
  </si>
  <si>
    <t>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</si>
  <si>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</si>
  <si>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</si>
  <si>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</si>
  <si>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</si>
  <si>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</si>
  <si>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0113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</si>
  <si>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 в том числе:</t>
  </si>
  <si>
    <t>500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</si>
  <si>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</si>
  <si>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</si>
  <si>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Иные бюджетные ассигнования</t>
  </si>
  <si>
    <t>Другие общегосударственные вопросы</t>
  </si>
  <si>
    <t>Дорожное хозяйство (дорожные фонды)</t>
  </si>
  <si>
    <t>Обеспечение мероприятий по капитальному ремонту многоквартирных домов (за счет средств местного бюджета)</t>
  </si>
  <si>
    <t>600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</si>
  <si>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</si>
  <si>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</si>
  <si>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</si>
  <si>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</si>
  <si>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</si>
  <si>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</si>
  <si>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Иные межбюджетные трансферты</t>
  </si>
  <si>
    <t>540</t>
  </si>
  <si>
    <t>Резервные средства</t>
  </si>
  <si>
    <t>870</t>
  </si>
  <si>
    <t>Предоставление субсидий бюджетам,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</si>
  <si>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</si>
  <si>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630</t>
  </si>
  <si>
    <t>810</t>
  </si>
  <si>
    <t>- уличное освещение</t>
  </si>
  <si>
    <t>утверждение генерального плана поселений, правил землепользования и застройки, выдача разрешений на строительство, разрешение на ввод объектов в эксплуатацию, реконструкция объектов капитального строительства, утверждение нормативов градостроительного проектирования, резервирование земель</t>
  </si>
  <si>
    <t xml:space="preserve">расходы по созданию условий организации досуга и обеспечения жителей поселения услугами организации культуры </t>
  </si>
  <si>
    <t>0000000000</t>
  </si>
  <si>
    <t>9910000110</t>
  </si>
  <si>
    <t>9920000000</t>
  </si>
  <si>
    <t>9920000110</t>
  </si>
  <si>
    <t>9920000190</t>
  </si>
  <si>
    <t>9990000200</t>
  </si>
  <si>
    <t>9990051180</t>
  </si>
  <si>
    <t>0314</t>
  </si>
  <si>
    <t>0410</t>
  </si>
  <si>
    <t>9990096010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</si>
  <si>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</si>
  <si>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9990000300</t>
  </si>
  <si>
    <t>2</t>
  </si>
  <si>
    <t>2.1</t>
  </si>
  <si>
    <t>Другие вопросы в области национальной безопасности и правоохранительной деятельности</t>
  </si>
  <si>
    <t>Связь и информатика</t>
  </si>
  <si>
    <t xml:space="preserve">Администрация муниципального образования поселок Никологоры </t>
  </si>
  <si>
    <t>Глава местной администрации муниципального образования поселок Никологоры</t>
  </si>
  <si>
    <t>Администрация муниципального образования поселок Никологоры в том числе:</t>
  </si>
  <si>
    <t>2.2</t>
  </si>
  <si>
    <t>2.3</t>
  </si>
  <si>
    <t>4.1</t>
  </si>
  <si>
    <t>6.1</t>
  </si>
  <si>
    <t>6.2</t>
  </si>
  <si>
    <t>8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</si>
  <si>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</si>
  <si>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</si>
  <si>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</si>
  <si>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</si>
  <si>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</si>
  <si>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</si>
  <si>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</si>
  <si>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</si>
  <si>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</si>
  <si>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</si>
  <si>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</si>
  <si>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</si>
  <si>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</si>
  <si>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</si>
  <si>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21.1</t>
  </si>
  <si>
    <t>22</t>
  </si>
  <si>
    <t>23</t>
  </si>
  <si>
    <t>24</t>
  </si>
  <si>
    <t>25</t>
  </si>
  <si>
    <t>26</t>
  </si>
  <si>
    <t>Администрация муниципального образования поселок Никологоры</t>
  </si>
  <si>
    <t>закупка товаров, работ и услуг для обеспечения государственных (муниципальных) нужд</t>
  </si>
  <si>
    <t>5.1</t>
  </si>
  <si>
    <t>12.1</t>
  </si>
  <si>
    <t>24.1</t>
  </si>
  <si>
    <t>софинансирование расходов в рамках программы по формированию современной городской среды (за счет средств местного бюджета)</t>
  </si>
  <si>
    <t>Уборка несанкционированных свалок</t>
  </si>
  <si>
    <t>0605</t>
  </si>
  <si>
    <t>9990000600</t>
  </si>
  <si>
    <t>27</t>
  </si>
  <si>
    <t>28</t>
  </si>
  <si>
    <t>29</t>
  </si>
  <si>
    <t>29.1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</si>
  <si>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</si>
  <si>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</si>
  <si>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 том числе софинансирование расходов в рамках программы по формированию современной городской среды (за счет средств местного бюджета)</t>
  </si>
  <si>
    <t>Охрана окружающей среды</t>
  </si>
  <si>
    <t>0600</t>
  </si>
  <si>
    <t>Другие вопросы в области охраны окружающей среды</t>
  </si>
  <si>
    <t>- мероприятия по обустройству дворовых территорий</t>
  </si>
  <si>
    <t>софинансирование расходов в рамках программы по формированию современной городской среды (за счет средств граждан)</t>
  </si>
  <si>
    <t>- мероприятия по обустройству общественных территорий</t>
  </si>
  <si>
    <t>в том числе софинансирование расходов в рамках программы по формированию современной городской среды (за счет средств граждан)</t>
  </si>
  <si>
    <t>0100000000</t>
  </si>
  <si>
    <t>0100001000</t>
  </si>
  <si>
    <t>4.1.1</t>
  </si>
  <si>
    <t>4.1.2</t>
  </si>
  <si>
    <t>2200000000</t>
  </si>
  <si>
    <t>2200002000</t>
  </si>
  <si>
    <t>5.1.1</t>
  </si>
  <si>
    <t>5.1.2</t>
  </si>
  <si>
    <t>0200000000</t>
  </si>
  <si>
    <t>7.1</t>
  </si>
  <si>
    <t>0200003000</t>
  </si>
  <si>
    <t>0300000000</t>
  </si>
  <si>
    <t>8.1</t>
  </si>
  <si>
    <t>0300004000</t>
  </si>
  <si>
    <t>0600000000</t>
  </si>
  <si>
    <t>9.1</t>
  </si>
  <si>
    <t>0600005000</t>
  </si>
  <si>
    <t>2000000000</t>
  </si>
  <si>
    <t>10.1</t>
  </si>
  <si>
    <t>2000006000</t>
  </si>
  <si>
    <t>0401</t>
  </si>
  <si>
    <t>1300000000</t>
  </si>
  <si>
    <t>1300021000</t>
  </si>
  <si>
    <t>0400000000</t>
  </si>
  <si>
    <t>0400007000</t>
  </si>
  <si>
    <t>0500000000</t>
  </si>
  <si>
    <t>0500008000</t>
  </si>
  <si>
    <t>2100000000</t>
  </si>
  <si>
    <t>2100009000</t>
  </si>
  <si>
    <t>1400000000</t>
  </si>
  <si>
    <t>1400010000</t>
  </si>
  <si>
    <t>1900000000</t>
  </si>
  <si>
    <t>1900011000</t>
  </si>
  <si>
    <t>17.1</t>
  </si>
  <si>
    <t>0700000000</t>
  </si>
  <si>
    <t>0700012000</t>
  </si>
  <si>
    <t>0700096010</t>
  </si>
  <si>
    <t>0800000000</t>
  </si>
  <si>
    <t>0900000000</t>
  </si>
  <si>
    <t>0900014000</t>
  </si>
  <si>
    <t>1000000000</t>
  </si>
  <si>
    <t>22.1</t>
  </si>
  <si>
    <t>Расходы на уличное освещение</t>
  </si>
  <si>
    <t>1000015000</t>
  </si>
  <si>
    <t>Расходы на прочие мероприятия по благоустройству</t>
  </si>
  <si>
    <t>1000016000</t>
  </si>
  <si>
    <t>1100000000</t>
  </si>
  <si>
    <t>23.1</t>
  </si>
  <si>
    <t>1100017000</t>
  </si>
  <si>
    <t>1200000000</t>
  </si>
  <si>
    <t>1200018000</t>
  </si>
  <si>
    <t>25.1</t>
  </si>
  <si>
    <t>1500000000</t>
  </si>
  <si>
    <t>Муниципальная программа "Борьба с борщевиком Соснового на территории муниципального образования поселок Никологоры Вязниковского района Владимирской области на 2019-2023 годы"</t>
  </si>
  <si>
    <t>1600000000</t>
  </si>
  <si>
    <t>26.1</t>
  </si>
  <si>
    <t>Расходы на борьбу с борщевиком Соснового на территории муниципального образования поселок Никологоры Вязниковского района Владимирской области на 2019-2023 годы</t>
  </si>
  <si>
    <t>1600020000</t>
  </si>
  <si>
    <t>Общеэкономические вопросы</t>
  </si>
  <si>
    <t>0800013000</t>
  </si>
  <si>
    <t>15001V5550</t>
  </si>
  <si>
    <t>150F255551</t>
  </si>
  <si>
    <t>150F255552</t>
  </si>
  <si>
    <t>Муниципальная программа "Обеспечение безопасности граждан  на водных объектах, расположенных на территории муниципального образования поселок Никологоры на 2020-2024 годы"</t>
  </si>
  <si>
    <t>Расходы на обеспечение безопасности граждан  на водных объектах, расположенных на территории муниципального образования поселок Никологоры на 2020-2024 годы</t>
  </si>
  <si>
    <t>Муниципальная программа "Формирование современной городской среды муниципального образования поселок Никологоры на 2018-2024 годы", в том числе:</t>
  </si>
  <si>
    <t>План на 2021 год (тыс.руб.)</t>
  </si>
  <si>
    <t xml:space="preserve">Глава местной администрации муниципального образования поселок Никологоры </t>
  </si>
  <si>
    <t xml:space="preserve"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2019-2023 годы" </t>
  </si>
  <si>
    <t>Расходы на 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2019-2023 годы в том числе:</t>
  </si>
  <si>
    <t>Муниципальная программа "Развитие муниципальной службы в муниципальном образовании поселок Никологоры Вязниковского района Владимирской области на 2019-2023 годы"</t>
  </si>
  <si>
    <t>Расходы на развитие муниципальной службы в муниципальном образовании поселок Никологоры Вязниковского района Владимирской области на 2019-2023 годы</t>
  </si>
  <si>
    <t>0310</t>
  </si>
  <si>
    <t>Муниципальная программа "Пожарная безопасность в муниципальном образовании  поселок Никологоры на  2020-2023 годы"</t>
  </si>
  <si>
    <t>Расходы на пожарную безопасность в муниципальном образовании  поселок Никологоры на  2020-2023 годы</t>
  </si>
  <si>
    <t>Муниципальная программа "Укрепление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на 2020-2023 годы"</t>
  </si>
  <si>
    <t>Расходы на 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на 2020-2023 годы</t>
  </si>
  <si>
    <t>Муниципальная программа "Профилактика преступлений и правонарушений в муниципальном образовании поселок Никологоры на 2021-2023 годы"</t>
  </si>
  <si>
    <t>Расходы на профилактику преступлений и правонарушений в муниципальном образовании поселок Никологоры на 2021-2023 годы</t>
  </si>
  <si>
    <t>Муниципальная программа "Организация и развитие общественных работ в муниципальном образовании поселок Никологоры Вязниковского района Владимирской области на 2020-2023 годы"</t>
  </si>
  <si>
    <t>11,1</t>
  </si>
  <si>
    <t>Расходы на организацию и развитие общественных работ в муниципальном образовании поселок Никологоры Вязниковского района Владимирской области на 2020-2023 годы</t>
  </si>
  <si>
    <t>Муниципальная программа "Безопасность гидротехнических сооружений, находящихся на территории муниципального образования поселок Никологоры на 2021-2023 годы"</t>
  </si>
  <si>
    <t>0406</t>
  </si>
  <si>
    <t>2300000000</t>
  </si>
  <si>
    <t>Расходы на безопасность гидротехнических сооружений, находящихся на территории муниципального образования поселок Никологоры на 2021-2023 годы</t>
  </si>
  <si>
    <t>2300022000</t>
  </si>
  <si>
    <t>Муниципальная программа "Дорожное хозяйство муниципального образования поселок Никологоры на 2019-2023 годы"</t>
  </si>
  <si>
    <t>13,1</t>
  </si>
  <si>
    <t>Расходы на дорожное хозяйство муниципального образования поселок Никологоры на 2019-2023 годы</t>
  </si>
  <si>
    <t>Муниципальная программа "Обеспечение безопасности дорожного движения в муниципальном образовании поселок Никологоры на 2019-2023 годы"</t>
  </si>
  <si>
    <t>14,1</t>
  </si>
  <si>
    <t>Расходы на обеспечение безопасности дорожного движения в муниципальном образовании поселок Никологоры на 2019-2023 годы</t>
  </si>
  <si>
    <t>Муниципальная программа "Информатизация муниципального образования поселок Никологоры Вязниковского района Владимирской области на 2019-2023 годы"</t>
  </si>
  <si>
    <t>15,1</t>
  </si>
  <si>
    <t>Расходы на информатизацию муниципального образования поселок Никологоры Вязниковского района Владимирской области на 2019-2023 годы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</si>
  <si>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на 2021-2023 годы"</t>
  </si>
  <si>
    <t>16,1</t>
  </si>
  <si>
    <t>Расходы на 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на 2021-2023 годы</t>
  </si>
  <si>
    <t>Муниципальная программа «Создание системы кадастра недвижимости на территории муниципального образования поселок Никологоры на 2021-2023 годы»</t>
  </si>
  <si>
    <t>Расходы на создание системы кадастра недвижимости на территории муниципального образования поселок Никологоры на 2021-2023 годы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</si>
  <si>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2020-2023 годы"</t>
  </si>
  <si>
    <t>18.1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</si>
  <si>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2020-2023 годы</t>
  </si>
  <si>
    <t>Взнос собственником помещений на проведение  капитального ремонта общего имущества мноквартирных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2020-2023 годы"</t>
  </si>
  <si>
    <t>Муниципальная программа "Энергосбережение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2020-2023 годы"</t>
  </si>
  <si>
    <t>Расходы на 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2020-2023 годы</t>
  </si>
  <si>
    <t>Муниципальная программа "Модернизация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2020-2023 годы"</t>
  </si>
  <si>
    <t>Расходы на модернизацию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2020-2023 годы</t>
  </si>
  <si>
    <t>Муниципальная программа "Благоустройство территории муниципального образования поселок Никологоры Вязниковского района на 2019-2023 годы", в том числе расходы на:</t>
  </si>
  <si>
    <t>23.2</t>
  </si>
  <si>
    <t>Муниципальная программа "Формирование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 на 2020-2023 годы"</t>
  </si>
  <si>
    <t>Расходы на 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 на 2020-2023 годы</t>
  </si>
  <si>
    <t>Муниципальная программа "Сохранение и реконструкция военно-мемориальных объектов расположенных на территории муниципального образования поселок Никологоры Вязниковского района Владимирской области на 2019-2023 годы"</t>
  </si>
  <si>
    <t>Расходы на сохранение и реконструкцию военно-мемориальных объектов расположенных на территории муниципального образования поселок Никологоры Вязниковского района Владимирской области на 2019-2023 годы</t>
  </si>
  <si>
    <t>26.1.1</t>
  </si>
  <si>
    <t>расходы на реализацию программ формирования современной городской среды (за счет субсидии из федерального бюджета)</t>
  </si>
  <si>
    <t>26.1.2</t>
  </si>
  <si>
    <t>расходы на реализацию программ формирования современной городской среды (за счет субсидии из областного бюджета)</t>
  </si>
  <si>
    <t>26.1.3</t>
  </si>
  <si>
    <t>26.1.4</t>
  </si>
  <si>
    <t>26.2</t>
  </si>
  <si>
    <t>26.2.1</t>
  </si>
  <si>
    <t>26.2.2</t>
  </si>
  <si>
    <t>26.2.3</t>
  </si>
  <si>
    <t>27.1</t>
  </si>
  <si>
    <t>30</t>
  </si>
  <si>
    <t>30.1</t>
  </si>
  <si>
    <t>30.2</t>
  </si>
  <si>
    <t>30.3</t>
  </si>
  <si>
    <t>30.4</t>
  </si>
  <si>
    <t>30.5</t>
  </si>
  <si>
    <t>30.6</t>
  </si>
  <si>
    <t xml:space="preserve">дворцы и дома культуры, другие учреждения культуры </t>
  </si>
  <si>
    <t>30.6.1</t>
  </si>
  <si>
    <t>в том числе на увеличение заработной платы за счет средств областного бюджета</t>
  </si>
  <si>
    <t>30.7</t>
  </si>
  <si>
    <t>30.8</t>
  </si>
  <si>
    <t>30.9</t>
  </si>
  <si>
    <t>Территориальная избирательная комиссия Вязниковского района</t>
  </si>
  <si>
    <t>833</t>
  </si>
  <si>
    <t>0107</t>
  </si>
  <si>
    <t>9990007000</t>
  </si>
  <si>
    <t>Расходы на подготовку и проведение выборов депутатов Совета народных депутатов муниципального образования поселок Никологоры шестого созыва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</si>
  <si>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</si>
  <si>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заключнными соглашениями </t>
  </si>
  <si>
    <t>Обеспечение проведения выборов и референдумов</t>
  </si>
  <si>
    <t>Специальные расходы</t>
  </si>
  <si>
    <t>880</t>
  </si>
  <si>
    <t xml:space="preserve">Резервные фонды </t>
  </si>
  <si>
    <t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2019- 2023 годы"</t>
  </si>
  <si>
    <t>Расходы на 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2019- 2023 годы</t>
  </si>
  <si>
    <t xml:space="preserve">Мобилизационная и вневойсковая подготовка </t>
  </si>
  <si>
    <t xml:space="preserve">Расходы на осуществление первичного воинского учета на территории, где отсутствуют военные комиссариаты за счет субвенции из областного бюджета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</si>
  <si>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</si>
  <si>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безопасности граждан на водных объектах, расположенных на территории муниципального образования поселок Никологоры на 2020-2024 годы"</t>
  </si>
  <si>
    <t>Расходы на обеспечение безопасности граждан на водных объектах, расположенных на территории муниципального образования поселок Никологоры на  2020-2024 годы</t>
  </si>
  <si>
    <t>Расходы по профилактике преступлений и правонарушений в муниципальном образовании поселок Никологоры на 2021-2023 годы</t>
  </si>
  <si>
    <t>Расходы на рганизацию и развитие общественных работ в муниципальном образовании поселок Никологоры Вязниковского района Владимирской области на 2020-2023 годы</t>
  </si>
  <si>
    <t>Водное хозяйство</t>
  </si>
  <si>
    <t>Муниципальная программа "Дорожное хозяйство  муниципального образования поселок Никологоры на 2019-2023 годы"</t>
  </si>
  <si>
    <t>Расходы на дорожное хозяйство  муниципального образования поселок Никологоры на 2019-2023 годы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</si>
  <si>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обласи на 2021-2023 годы"</t>
  </si>
  <si>
    <t>Расходы на развитие малого и среднего предпринимательства на территории муниципального образования поселок Никологоры Вязниковского района Владимирской обласи на 2021-2023 годы</t>
  </si>
  <si>
    <t>Расходы по энергосбережению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2020-2023 годы</t>
  </si>
  <si>
    <t>Расходы на модернизацию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2020-2023 годы, в том числе:</t>
  </si>
  <si>
    <t>- прочие мероприятия по благоустройству</t>
  </si>
  <si>
    <t>Муниципальная программа "Формирование современной городской среды муниципального образования поселок Никологоры на 2018-2024 годы"</t>
  </si>
  <si>
    <t>в том числе расходы на реализацию программ формирования современной городской среды (за счет субсидии из федерального бюджета)</t>
  </si>
  <si>
    <t>в том числе расходы на реализацию программ формирования современной городской среды (за счет субсидии из областного бюджета)</t>
  </si>
  <si>
    <t>Молодежная политика</t>
  </si>
  <si>
    <t>Культура, кинематография</t>
  </si>
  <si>
    <t xml:space="preserve">Культура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</si>
  <si>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заключнными соглашениями</t>
  </si>
  <si>
    <t xml:space="preserve">Другие вопросы в области культуры, кинематографии </t>
  </si>
  <si>
    <t xml:space="preserve">Пенсионное обеспечение 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</si>
  <si>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</si>
  <si>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</si>
  <si>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</si>
  <si>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 xml:space="preserve">Физическая культура  </t>
  </si>
  <si>
    <t>Всего расходов на 2021 год в тыс.руб.</t>
  </si>
  <si>
    <t xml:space="preserve">Приложение № 4 к отчету об исполнении бюджета муниципального образования поселок Никологоры Вязниковского района  Владимирской области за 1 полугодие 2021 года
</t>
  </si>
  <si>
    <t>Ведомственная структура расходов бюджета муниципального образования                                                                                                          поселок Никологоры Вязниковского района Владимирской области за 1 полугодие 2021 года</t>
  </si>
  <si>
    <t>Исполнение за                1 полугодие 2021 года (тыс.руб.)</t>
  </si>
  <si>
    <t>Процент выполнения расходной части бюджета за 1 полугодие 2021 года</t>
  </si>
  <si>
    <t>13.1.1</t>
  </si>
  <si>
    <t>13.1.2</t>
  </si>
  <si>
    <t>30.5.1</t>
  </si>
  <si>
    <t xml:space="preserve">Приложение № 3 к отчету об исполнении бюджета муниципального образования поселок Никологоры Вязниковского района  Владимирской области 
за 1 полугодие 2021 года
</t>
  </si>
  <si>
    <t>Распределение ассигнований из бюджета  муниципального образования                                                                             поселок Никологоры Вязниковского района за 1 полугодие 2021 года</t>
  </si>
  <si>
    <t>Исполнение за                        1 полугодие 2021 года в тыс.руб.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</si>
</sst>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</numFmts>
  <fonts count="73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Lucida Sans Unicode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i/>
      <sz val="9"/>
      <name val="Arial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10"/>
      <name val="Arial Cyr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2"/>
    </font>
    <font>
      <sz val="8"/>
      <color theme="1"/>
      <name val="Arial"/>
      <family val="2"/>
    </font>
    <font>
      <b/>
      <sz val="8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8" fillId="0" borderId="0" xfId="0" applyFont="1" applyAlignment="1">
      <alignment horizontal="justify"/>
    </xf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justify"/>
    </xf>
    <xf numFmtId="49" fontId="10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0" fontId="19" fillId="0" borderId="11" xfId="53" applyFont="1" applyFill="1" applyBorder="1" applyAlignment="1">
      <alignment horizontal="justify" vertical="center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 wrapText="1"/>
      <protection/>
    </xf>
    <xf numFmtId="49" fontId="2" fillId="0" borderId="11" xfId="53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/>
    </xf>
    <xf numFmtId="0" fontId="3" fillId="0" borderId="10" xfId="53" applyFont="1" applyFill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3" fillId="0" borderId="12" xfId="53" applyFont="1" applyBorder="1" applyAlignment="1">
      <alignment horizontal="justify" wrapText="1"/>
      <protection/>
    </xf>
    <xf numFmtId="49" fontId="3" fillId="0" borderId="12" xfId="53" applyNumberFormat="1" applyFont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justify" wrapText="1"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justify" wrapText="1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2" fillId="0" borderId="10" xfId="53" applyFont="1" applyBorder="1" applyAlignment="1">
      <alignment horizontal="justify" wrapText="1"/>
      <protection/>
    </xf>
    <xf numFmtId="49" fontId="22" fillId="0" borderId="10" xfId="53" applyNumberFormat="1" applyFont="1" applyBorder="1" applyAlignment="1">
      <alignment horizontal="center"/>
      <protection/>
    </xf>
    <xf numFmtId="49" fontId="23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53" applyFont="1" applyBorder="1" applyAlignment="1">
      <alignment horizontal="justify" wrapText="1"/>
      <protection/>
    </xf>
    <xf numFmtId="49" fontId="3" fillId="0" borderId="0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4" fillId="0" borderId="0" xfId="53" applyFont="1" applyBorder="1" applyAlignment="1">
      <alignment horizontal="justify"/>
      <protection/>
    </xf>
    <xf numFmtId="49" fontId="2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5" fillId="0" borderId="0" xfId="53" applyNumberFormat="1" applyFont="1" applyBorder="1" applyAlignment="1">
      <alignment horizontal="center" wrapText="1"/>
      <protection/>
    </xf>
    <xf numFmtId="49" fontId="5" fillId="0" borderId="0" xfId="53" applyNumberFormat="1" applyFont="1" applyBorder="1" applyAlignment="1">
      <alignment horizontal="center"/>
      <protection/>
    </xf>
    <xf numFmtId="0" fontId="2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24" fillId="0" borderId="0" xfId="53" applyFont="1" applyBorder="1" applyAlignment="1">
      <alignment horizontal="justify" wrapText="1"/>
      <protection/>
    </xf>
    <xf numFmtId="49" fontId="24" fillId="0" borderId="0" xfId="53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center" wrapText="1"/>
      <protection/>
    </xf>
    <xf numFmtId="49" fontId="21" fillId="0" borderId="0" xfId="0" applyNumberFormat="1" applyFont="1" applyBorder="1" applyAlignment="1">
      <alignment horizontal="center"/>
    </xf>
    <xf numFmtId="49" fontId="24" fillId="0" borderId="0" xfId="53" applyNumberFormat="1" applyFont="1" applyBorder="1" applyAlignment="1">
      <alignment horizontal="justify" wrapText="1"/>
      <protection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4" fillId="0" borderId="0" xfId="53" applyFont="1" applyBorder="1" applyAlignment="1">
      <alignment horizontal="justify" wrapText="1"/>
      <protection/>
    </xf>
    <xf numFmtId="49" fontId="4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justify" wrapText="1"/>
    </xf>
    <xf numFmtId="49" fontId="25" fillId="0" borderId="0" xfId="53" applyNumberFormat="1" applyFont="1" applyBorder="1" applyAlignment="1">
      <alignment horizontal="center"/>
      <protection/>
    </xf>
    <xf numFmtId="49" fontId="26" fillId="0" borderId="0" xfId="0" applyNumberFormat="1" applyFont="1" applyBorder="1" applyAlignment="1">
      <alignment horizontal="center"/>
    </xf>
    <xf numFmtId="0" fontId="13" fillId="0" borderId="0" xfId="53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3" fillId="0" borderId="0" xfId="53" applyNumberFormat="1" applyFont="1" applyBorder="1" applyAlignment="1">
      <alignment horizontal="center"/>
      <protection/>
    </xf>
    <xf numFmtId="49" fontId="2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2" fillId="0" borderId="12" xfId="53" applyFont="1" applyFill="1" applyBorder="1" applyAlignment="1">
      <alignment horizontal="center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wrapText="1"/>
    </xf>
    <xf numFmtId="172" fontId="16" fillId="0" borderId="13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172" fontId="8" fillId="0" borderId="13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justify" wrapText="1"/>
    </xf>
    <xf numFmtId="49" fontId="3" fillId="33" borderId="12" xfId="53" applyNumberFormat="1" applyFont="1" applyFill="1" applyBorder="1" applyAlignment="1">
      <alignment horizontal="center" wrapText="1"/>
      <protection/>
    </xf>
    <xf numFmtId="49" fontId="3" fillId="33" borderId="10" xfId="53" applyNumberFormat="1" applyFont="1" applyFill="1" applyBorder="1" applyAlignment="1">
      <alignment horizontal="center" wrapText="1"/>
      <protection/>
    </xf>
    <xf numFmtId="49" fontId="3" fillId="33" borderId="10" xfId="53" applyNumberFormat="1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30" fillId="0" borderId="0" xfId="0" applyFont="1" applyAlignment="1">
      <alignment/>
    </xf>
    <xf numFmtId="49" fontId="31" fillId="0" borderId="10" xfId="0" applyNumberFormat="1" applyFont="1" applyBorder="1" applyAlignment="1">
      <alignment horizontal="center"/>
    </xf>
    <xf numFmtId="0" fontId="32" fillId="0" borderId="12" xfId="53" applyFont="1" applyBorder="1" applyAlignment="1">
      <alignment horizontal="justify"/>
      <protection/>
    </xf>
    <xf numFmtId="49" fontId="32" fillId="0" borderId="12" xfId="53" applyNumberFormat="1" applyFont="1" applyBorder="1" applyAlignment="1">
      <alignment horizontal="center" wrapText="1"/>
      <protection/>
    </xf>
    <xf numFmtId="49" fontId="32" fillId="0" borderId="10" xfId="53" applyNumberFormat="1" applyFont="1" applyBorder="1" applyAlignment="1">
      <alignment horizontal="center" wrapText="1"/>
      <protection/>
    </xf>
    <xf numFmtId="0" fontId="32" fillId="0" borderId="12" xfId="0" applyFont="1" applyBorder="1" applyAlignment="1">
      <alignment horizontal="justify" wrapText="1"/>
    </xf>
    <xf numFmtId="0" fontId="10" fillId="0" borderId="13" xfId="0" applyFont="1" applyBorder="1" applyAlignment="1">
      <alignment horizontal="justify"/>
    </xf>
    <xf numFmtId="49" fontId="23" fillId="0" borderId="10" xfId="0" applyNumberFormat="1" applyFont="1" applyBorder="1" applyAlignment="1">
      <alignment horizontal="center"/>
    </xf>
    <xf numFmtId="49" fontId="70" fillId="0" borderId="10" xfId="0" applyNumberFormat="1" applyFont="1" applyBorder="1" applyAlignment="1">
      <alignment horizontal="center"/>
    </xf>
    <xf numFmtId="49" fontId="71" fillId="0" borderId="12" xfId="53" applyNumberFormat="1" applyFont="1" applyBorder="1" applyAlignment="1">
      <alignment horizontal="center" wrapText="1"/>
      <protection/>
    </xf>
    <xf numFmtId="172" fontId="71" fillId="0" borderId="13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justify" wrapText="1"/>
    </xf>
    <xf numFmtId="49" fontId="3" fillId="34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justify"/>
    </xf>
    <xf numFmtId="49" fontId="8" fillId="0" borderId="13" xfId="0" applyNumberFormat="1" applyFont="1" applyBorder="1" applyAlignment="1">
      <alignment horizontal="justify" wrapText="1"/>
    </xf>
    <xf numFmtId="49" fontId="9" fillId="0" borderId="13" xfId="0" applyNumberFormat="1" applyFont="1" applyBorder="1" applyAlignment="1">
      <alignment horizontal="justify" wrapText="1"/>
    </xf>
    <xf numFmtId="0" fontId="3" fillId="0" borderId="13" xfId="0" applyNumberFormat="1" applyFont="1" applyBorder="1" applyAlignment="1">
      <alignment horizontal="justify" wrapText="1"/>
    </xf>
    <xf numFmtId="49" fontId="14" fillId="0" borderId="13" xfId="0" applyNumberFormat="1" applyFont="1" applyBorder="1" applyAlignment="1">
      <alignment horizontal="center"/>
    </xf>
    <xf numFmtId="172" fontId="14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justify"/>
    </xf>
    <xf numFmtId="49" fontId="3" fillId="0" borderId="13" xfId="0" applyNumberFormat="1" applyFont="1" applyBorder="1" applyAlignment="1">
      <alignment horizontal="justify"/>
    </xf>
    <xf numFmtId="0" fontId="8" fillId="0" borderId="13" xfId="0" applyFont="1" applyBorder="1" applyAlignment="1">
      <alignment horizontal="justify"/>
    </xf>
    <xf numFmtId="0" fontId="16" fillId="0" borderId="13" xfId="0" applyFont="1" applyBorder="1" applyAlignment="1">
      <alignment horizontal="justify"/>
    </xf>
    <xf numFmtId="49" fontId="16" fillId="0" borderId="13" xfId="0" applyNumberFormat="1" applyFont="1" applyBorder="1" applyAlignment="1">
      <alignment horizontal="center"/>
    </xf>
    <xf numFmtId="0" fontId="20" fillId="0" borderId="10" xfId="53" applyFont="1" applyBorder="1" applyAlignment="1">
      <alignment horizontal="center" wrapText="1"/>
      <protection/>
    </xf>
    <xf numFmtId="172" fontId="22" fillId="0" borderId="10" xfId="53" applyNumberFormat="1" applyFont="1" applyFill="1" applyBorder="1" applyAlignment="1">
      <alignment horizontal="center"/>
      <protection/>
    </xf>
    <xf numFmtId="172" fontId="32" fillId="33" borderId="10" xfId="53" applyNumberFormat="1" applyFont="1" applyFill="1" applyBorder="1" applyAlignment="1">
      <alignment horizontal="center"/>
      <protection/>
    </xf>
    <xf numFmtId="172" fontId="70" fillId="0" borderId="10" xfId="0" applyNumberFormat="1" applyFont="1" applyBorder="1" applyAlignment="1">
      <alignment horizontal="center"/>
    </xf>
    <xf numFmtId="172" fontId="31" fillId="0" borderId="10" xfId="0" applyNumberFormat="1" applyFont="1" applyBorder="1" applyAlignment="1">
      <alignment horizontal="center"/>
    </xf>
    <xf numFmtId="0" fontId="3" fillId="34" borderId="12" xfId="53" applyFont="1" applyFill="1" applyBorder="1" applyAlignment="1">
      <alignment horizontal="justify" wrapText="1"/>
      <protection/>
    </xf>
    <xf numFmtId="172" fontId="31" fillId="33" borderId="10" xfId="0" applyNumberFormat="1" applyFont="1" applyFill="1" applyBorder="1" applyAlignment="1">
      <alignment horizontal="center"/>
    </xf>
    <xf numFmtId="172" fontId="70" fillId="33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justify"/>
    </xf>
    <xf numFmtId="0" fontId="32" fillId="0" borderId="10" xfId="0" applyFont="1" applyBorder="1" applyAlignment="1">
      <alignment horizontal="justify" wrapText="1"/>
    </xf>
    <xf numFmtId="0" fontId="32" fillId="34" borderId="10" xfId="0" applyFont="1" applyFill="1" applyBorder="1" applyAlignment="1">
      <alignment horizontal="justify" wrapText="1"/>
    </xf>
    <xf numFmtId="0" fontId="31" fillId="0" borderId="10" xfId="0" applyFont="1" applyBorder="1" applyAlignment="1">
      <alignment horizontal="center"/>
    </xf>
    <xf numFmtId="0" fontId="32" fillId="34" borderId="12" xfId="0" applyFont="1" applyFill="1" applyBorder="1" applyAlignment="1">
      <alignment horizontal="justify" wrapText="1"/>
    </xf>
    <xf numFmtId="49" fontId="10" fillId="0" borderId="11" xfId="0" applyNumberFormat="1" applyFont="1" applyBorder="1" applyAlignment="1">
      <alignment horizontal="center"/>
    </xf>
    <xf numFmtId="0" fontId="32" fillId="0" borderId="14" xfId="0" applyFont="1" applyBorder="1" applyAlignment="1">
      <alignment horizontal="justify" wrapText="1"/>
    </xf>
    <xf numFmtId="49" fontId="3" fillId="0" borderId="14" xfId="53" applyNumberFormat="1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/>
      <protection/>
    </xf>
    <xf numFmtId="172" fontId="31" fillId="0" borderId="11" xfId="0" applyNumberFormat="1" applyFont="1" applyBorder="1" applyAlignment="1">
      <alignment horizontal="center"/>
    </xf>
    <xf numFmtId="0" fontId="32" fillId="0" borderId="15" xfId="0" applyFont="1" applyBorder="1" applyAlignment="1">
      <alignment horizontal="justify" wrapText="1"/>
    </xf>
    <xf numFmtId="49" fontId="3" fillId="0" borderId="15" xfId="53" applyNumberFormat="1" applyFont="1" applyBorder="1" applyAlignment="1">
      <alignment horizontal="center" wrapText="1"/>
      <protection/>
    </xf>
    <xf numFmtId="49" fontId="10" fillId="0" borderId="14" xfId="0" applyNumberFormat="1" applyFont="1" applyBorder="1" applyAlignment="1">
      <alignment horizontal="center"/>
    </xf>
    <xf numFmtId="0" fontId="32" fillId="34" borderId="14" xfId="0" applyFont="1" applyFill="1" applyBorder="1" applyAlignment="1">
      <alignment horizontal="justify" wrapText="1"/>
    </xf>
    <xf numFmtId="49" fontId="3" fillId="0" borderId="14" xfId="53" applyNumberFormat="1" applyFont="1" applyBorder="1" applyAlignment="1">
      <alignment horizontal="center"/>
      <protection/>
    </xf>
    <xf numFmtId="49" fontId="31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3" fillId="0" borderId="16" xfId="53" applyNumberFormat="1" applyFont="1" applyBorder="1" applyAlignment="1">
      <alignment horizontal="center" wrapText="1"/>
      <protection/>
    </xf>
    <xf numFmtId="49" fontId="3" fillId="0" borderId="16" xfId="53" applyNumberFormat="1" applyFont="1" applyBorder="1" applyAlignment="1">
      <alignment horizontal="center"/>
      <protection/>
    </xf>
    <xf numFmtId="172" fontId="31" fillId="0" borderId="12" xfId="0" applyNumberFormat="1" applyFont="1" applyBorder="1" applyAlignment="1">
      <alignment horizontal="center"/>
    </xf>
    <xf numFmtId="0" fontId="71" fillId="0" borderId="12" xfId="0" applyFont="1" applyBorder="1" applyAlignment="1">
      <alignment horizontal="justify" wrapText="1"/>
    </xf>
    <xf numFmtId="0" fontId="32" fillId="34" borderId="12" xfId="53" applyFont="1" applyFill="1" applyBorder="1" applyAlignment="1">
      <alignment horizontal="justify"/>
      <protection/>
    </xf>
    <xf numFmtId="172" fontId="31" fillId="34" borderId="10" xfId="0" applyNumberFormat="1" applyFont="1" applyFill="1" applyBorder="1" applyAlignment="1">
      <alignment horizontal="center"/>
    </xf>
    <xf numFmtId="49" fontId="31" fillId="0" borderId="12" xfId="0" applyNumberFormat="1" applyFont="1" applyBorder="1" applyAlignment="1">
      <alignment horizontal="center"/>
    </xf>
    <xf numFmtId="49" fontId="32" fillId="34" borderId="12" xfId="53" applyNumberFormat="1" applyFont="1" applyFill="1" applyBorder="1" applyAlignment="1">
      <alignment horizontal="left" wrapText="1"/>
      <protection/>
    </xf>
    <xf numFmtId="49" fontId="32" fillId="0" borderId="12" xfId="53" applyNumberFormat="1" applyFont="1" applyBorder="1" applyAlignment="1">
      <alignment horizontal="left" wrapText="1"/>
      <protection/>
    </xf>
    <xf numFmtId="0" fontId="32" fillId="34" borderId="12" xfId="53" applyNumberFormat="1" applyFont="1" applyFill="1" applyBorder="1" applyAlignment="1">
      <alignment horizontal="left" wrapText="1"/>
      <protection/>
    </xf>
    <xf numFmtId="0" fontId="32" fillId="0" borderId="12" xfId="53" applyNumberFormat="1" applyFont="1" applyBorder="1" applyAlignment="1">
      <alignment horizontal="left" wrapText="1"/>
      <protection/>
    </xf>
    <xf numFmtId="172" fontId="70" fillId="34" borderId="10" xfId="0" applyNumberFormat="1" applyFont="1" applyFill="1" applyBorder="1" applyAlignment="1">
      <alignment horizontal="center"/>
    </xf>
    <xf numFmtId="49" fontId="3" fillId="0" borderId="17" xfId="53" applyNumberFormat="1" applyFont="1" applyBorder="1" applyAlignment="1">
      <alignment horizontal="center" wrapText="1"/>
      <protection/>
    </xf>
    <xf numFmtId="49" fontId="3" fillId="0" borderId="17" xfId="53" applyNumberFormat="1" applyFont="1" applyBorder="1" applyAlignment="1">
      <alignment horizontal="center"/>
      <protection/>
    </xf>
    <xf numFmtId="0" fontId="32" fillId="34" borderId="12" xfId="0" applyFont="1" applyFill="1" applyBorder="1" applyAlignment="1">
      <alignment wrapText="1"/>
    </xf>
    <xf numFmtId="49" fontId="3" fillId="0" borderId="17" xfId="0" applyNumberFormat="1" applyFont="1" applyBorder="1" applyAlignment="1">
      <alignment horizontal="center"/>
    </xf>
    <xf numFmtId="0" fontId="32" fillId="0" borderId="12" xfId="0" applyFont="1" applyBorder="1" applyAlignment="1">
      <alignment wrapText="1"/>
    </xf>
    <xf numFmtId="49" fontId="32" fillId="0" borderId="12" xfId="0" applyNumberFormat="1" applyFont="1" applyBorder="1" applyAlignment="1">
      <alignment wrapText="1"/>
    </xf>
    <xf numFmtId="0" fontId="71" fillId="0" borderId="12" xfId="0" applyFont="1" applyBorder="1" applyAlignment="1">
      <alignment wrapText="1"/>
    </xf>
    <xf numFmtId="49" fontId="71" fillId="0" borderId="17" xfId="0" applyNumberFormat="1" applyFont="1" applyBorder="1" applyAlignment="1">
      <alignment horizontal="center"/>
    </xf>
    <xf numFmtId="49" fontId="70" fillId="0" borderId="18" xfId="0" applyNumberFormat="1" applyFont="1" applyBorder="1" applyAlignment="1">
      <alignment horizontal="center"/>
    </xf>
    <xf numFmtId="49" fontId="71" fillId="0" borderId="18" xfId="0" applyNumberFormat="1" applyFont="1" applyBorder="1" applyAlignment="1">
      <alignment horizontal="justify" wrapText="1"/>
    </xf>
    <xf numFmtId="49" fontId="71" fillId="0" borderId="18" xfId="53" applyNumberFormat="1" applyFont="1" applyBorder="1" applyAlignment="1">
      <alignment horizontal="center" wrapText="1"/>
      <protection/>
    </xf>
    <xf numFmtId="49" fontId="71" fillId="0" borderId="19" xfId="53" applyNumberFormat="1" applyFont="1" applyBorder="1" applyAlignment="1">
      <alignment horizontal="center" wrapText="1"/>
      <protection/>
    </xf>
    <xf numFmtId="49" fontId="71" fillId="34" borderId="19" xfId="53" applyNumberFormat="1" applyFont="1" applyFill="1" applyBorder="1" applyAlignment="1">
      <alignment horizontal="center"/>
      <protection/>
    </xf>
    <xf numFmtId="172" fontId="70" fillId="0" borderId="18" xfId="0" applyNumberFormat="1" applyFont="1" applyBorder="1" applyAlignment="1">
      <alignment horizontal="center"/>
    </xf>
    <xf numFmtId="172" fontId="31" fillId="33" borderId="12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justify" wrapText="1"/>
    </xf>
    <xf numFmtId="49" fontId="10" fillId="0" borderId="20" xfId="0" applyNumberFormat="1" applyFont="1" applyBorder="1" applyAlignment="1">
      <alignment horizontal="left" wrapText="1"/>
    </xf>
    <xf numFmtId="49" fontId="3" fillId="0" borderId="21" xfId="53" applyNumberFormat="1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/>
      <protection/>
    </xf>
    <xf numFmtId="172" fontId="70" fillId="0" borderId="12" xfId="0" applyNumberFormat="1" applyFont="1" applyBorder="1" applyAlignment="1">
      <alignment horizontal="center"/>
    </xf>
    <xf numFmtId="0" fontId="3" fillId="33" borderId="17" xfId="0" applyFont="1" applyFill="1" applyBorder="1" applyAlignment="1">
      <alignment horizontal="justify" wrapText="1"/>
    </xf>
    <xf numFmtId="0" fontId="70" fillId="34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justify" wrapText="1"/>
    </xf>
    <xf numFmtId="0" fontId="32" fillId="0" borderId="17" xfId="0" applyFont="1" applyBorder="1" applyAlignment="1">
      <alignment horizontal="justify" wrapText="1"/>
    </xf>
    <xf numFmtId="0" fontId="22" fillId="0" borderId="10" xfId="0" applyFont="1" applyBorder="1" applyAlignment="1">
      <alignment horizontal="justify" wrapText="1"/>
    </xf>
    <xf numFmtId="49" fontId="22" fillId="0" borderId="12" xfId="53" applyNumberFormat="1" applyFont="1" applyBorder="1" applyAlignment="1">
      <alignment horizontal="center" wrapText="1"/>
      <protection/>
    </xf>
    <xf numFmtId="49" fontId="22" fillId="0" borderId="10" xfId="53" applyNumberFormat="1" applyFont="1" applyBorder="1" applyAlignment="1">
      <alignment horizontal="center" wrapText="1"/>
      <protection/>
    </xf>
    <xf numFmtId="172" fontId="72" fillId="0" borderId="10" xfId="0" applyNumberFormat="1" applyFont="1" applyBorder="1" applyAlignment="1">
      <alignment horizontal="center"/>
    </xf>
    <xf numFmtId="172" fontId="23" fillId="0" borderId="10" xfId="0" applyNumberFormat="1" applyFont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justify" wrapText="1"/>
    </xf>
    <xf numFmtId="49" fontId="3" fillId="34" borderId="12" xfId="53" applyNumberFormat="1" applyFont="1" applyFill="1" applyBorder="1" applyAlignment="1">
      <alignment horizontal="center" wrapText="1"/>
      <protection/>
    </xf>
    <xf numFmtId="49" fontId="3" fillId="34" borderId="10" xfId="53" applyNumberFormat="1" applyFont="1" applyFill="1" applyBorder="1" applyAlignment="1">
      <alignment horizontal="center" wrapText="1"/>
      <protection/>
    </xf>
    <xf numFmtId="49" fontId="3" fillId="34" borderId="10" xfId="53" applyNumberFormat="1" applyFont="1" applyFill="1" applyBorder="1" applyAlignment="1">
      <alignment horizontal="center"/>
      <protection/>
    </xf>
    <xf numFmtId="0" fontId="8" fillId="0" borderId="12" xfId="0" applyFont="1" applyBorder="1" applyAlignment="1">
      <alignment horizontal="justify" wrapText="1"/>
    </xf>
    <xf numFmtId="49" fontId="8" fillId="0" borderId="12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justify" wrapText="1"/>
    </xf>
    <xf numFmtId="172" fontId="32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justify" wrapText="1"/>
    </xf>
    <xf numFmtId="172" fontId="32" fillId="0" borderId="11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 horizontal="justify" wrapText="1"/>
    </xf>
    <xf numFmtId="49" fontId="33" fillId="0" borderId="10" xfId="0" applyNumberFormat="1" applyFont="1" applyBorder="1" applyAlignment="1">
      <alignment horizontal="center"/>
    </xf>
    <xf numFmtId="172" fontId="33" fillId="0" borderId="22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justify" wrapText="1"/>
    </xf>
    <xf numFmtId="49" fontId="32" fillId="0" borderId="10" xfId="0" applyNumberFormat="1" applyFont="1" applyBorder="1" applyAlignment="1">
      <alignment horizontal="center"/>
    </xf>
    <xf numFmtId="172" fontId="32" fillId="0" borderId="22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49" fontId="9" fillId="33" borderId="10" xfId="0" applyNumberFormat="1" applyFont="1" applyFill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49" fontId="3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justify" wrapText="1"/>
    </xf>
    <xf numFmtId="0" fontId="32" fillId="0" borderId="18" xfId="0" applyFont="1" applyBorder="1" applyAlignment="1">
      <alignment horizontal="justify" wrapText="1"/>
    </xf>
    <xf numFmtId="49" fontId="32" fillId="0" borderId="13" xfId="0" applyNumberFormat="1" applyFont="1" applyBorder="1" applyAlignment="1">
      <alignment horizontal="justify" wrapText="1"/>
    </xf>
    <xf numFmtId="0" fontId="9" fillId="0" borderId="14" xfId="0" applyFont="1" applyBorder="1" applyAlignment="1">
      <alignment horizontal="justify" wrapText="1"/>
    </xf>
    <xf numFmtId="0" fontId="3" fillId="0" borderId="21" xfId="0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172" fontId="32" fillId="0" borderId="14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172" fontId="32" fillId="0" borderId="13" xfId="0" applyNumberFormat="1" applyFont="1" applyBorder="1" applyAlignment="1">
      <alignment horizontal="center"/>
    </xf>
    <xf numFmtId="0" fontId="9" fillId="34" borderId="12" xfId="0" applyFont="1" applyFill="1" applyBorder="1" applyAlignment="1">
      <alignment horizontal="justify" wrapText="1"/>
    </xf>
    <xf numFmtId="49" fontId="9" fillId="34" borderId="12" xfId="0" applyNumberFormat="1" applyFont="1" applyFill="1" applyBorder="1" applyAlignment="1">
      <alignment horizontal="center"/>
    </xf>
    <xf numFmtId="49" fontId="33" fillId="34" borderId="12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0" fontId="33" fillId="0" borderId="12" xfId="0" applyFont="1" applyBorder="1" applyAlignment="1">
      <alignment horizontal="justify" wrapText="1"/>
    </xf>
    <xf numFmtId="49" fontId="9" fillId="0" borderId="12" xfId="0" applyNumberFormat="1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justify"/>
    </xf>
    <xf numFmtId="49" fontId="14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justify"/>
    </xf>
    <xf numFmtId="172" fontId="34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justify"/>
    </xf>
    <xf numFmtId="49" fontId="3" fillId="0" borderId="11" xfId="0" applyNumberFormat="1" applyFont="1" applyBorder="1" applyAlignment="1">
      <alignment horizontal="center"/>
    </xf>
    <xf numFmtId="172" fontId="34" fillId="0" borderId="11" xfId="0" applyNumberFormat="1" applyFont="1" applyBorder="1" applyAlignment="1">
      <alignment horizontal="center"/>
    </xf>
    <xf numFmtId="0" fontId="32" fillId="0" borderId="13" xfId="0" applyFont="1" applyBorder="1" applyAlignment="1">
      <alignment horizontal="justify"/>
    </xf>
    <xf numFmtId="172" fontId="34" fillId="0" borderId="13" xfId="0" applyNumberFormat="1" applyFont="1" applyBorder="1" applyAlignment="1">
      <alignment horizontal="center"/>
    </xf>
    <xf numFmtId="0" fontId="32" fillId="0" borderId="21" xfId="0" applyFont="1" applyBorder="1" applyAlignment="1">
      <alignment horizontal="justify"/>
    </xf>
    <xf numFmtId="49" fontId="3" fillId="0" borderId="21" xfId="0" applyNumberFormat="1" applyFont="1" applyBorder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172" fontId="34" fillId="0" borderId="21" xfId="0" applyNumberFormat="1" applyFont="1" applyBorder="1" applyAlignment="1">
      <alignment horizontal="center"/>
    </xf>
    <xf numFmtId="0" fontId="32" fillId="0" borderId="15" xfId="0" applyFont="1" applyBorder="1" applyAlignment="1">
      <alignment horizontal="justify"/>
    </xf>
    <xf numFmtId="49" fontId="3" fillId="0" borderId="15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172" fontId="34" fillId="0" borderId="15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0" fontId="9" fillId="0" borderId="14" xfId="0" applyFont="1" applyBorder="1" applyAlignment="1">
      <alignment horizontal="justify" vertical="top" wrapText="1"/>
    </xf>
    <xf numFmtId="49" fontId="9" fillId="0" borderId="14" xfId="0" applyNumberFormat="1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49" fontId="3" fillId="0" borderId="13" xfId="53" applyNumberFormat="1" applyFont="1" applyBorder="1" applyAlignment="1">
      <alignment horizontal="left" wrapText="1"/>
      <protection/>
    </xf>
    <xf numFmtId="49" fontId="32" fillId="0" borderId="13" xfId="53" applyNumberFormat="1" applyFont="1" applyBorder="1" applyAlignment="1">
      <alignment horizontal="left" wrapText="1"/>
      <protection/>
    </xf>
    <xf numFmtId="172" fontId="5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justify"/>
    </xf>
    <xf numFmtId="49" fontId="14" fillId="0" borderId="13" xfId="0" applyNumberFormat="1" applyFont="1" applyBorder="1" applyAlignment="1">
      <alignment horizontal="justify" wrapText="1"/>
    </xf>
    <xf numFmtId="49" fontId="33" fillId="0" borderId="13" xfId="0" applyNumberFormat="1" applyFont="1" applyBorder="1" applyAlignment="1">
      <alignment horizontal="justify" wrapText="1"/>
    </xf>
    <xf numFmtId="49" fontId="33" fillId="0" borderId="13" xfId="0" applyNumberFormat="1" applyFont="1" applyBorder="1" applyAlignment="1">
      <alignment horizontal="center"/>
    </xf>
    <xf numFmtId="172" fontId="33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justify"/>
    </xf>
    <xf numFmtId="0" fontId="8" fillId="0" borderId="13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20" fillId="0" borderId="10" xfId="53" applyFont="1" applyBorder="1" applyAlignment="1">
      <alignment horizontal="center" vertical="center" wrapText="1"/>
      <protection/>
    </xf>
    <xf numFmtId="49" fontId="3" fillId="33" borderId="16" xfId="53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" fontId="4" fillId="0" borderId="0" xfId="53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justify"/>
    </xf>
    <xf numFmtId="1" fontId="4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6"/>
  <sheetViews>
    <sheetView tabSelected="1" zoomScalePageLayoutView="0" workbookViewId="0" topLeftCell="A202">
      <selection activeCell="E94" sqref="E94"/>
    </sheetView>
  </sheetViews>
  <sheetFormatPr defaultColWidth="9.00390625" defaultRowHeight="12.75"/>
  <cols>
    <col min="1" max="1" width="38.125" style="1" customWidth="1"/>
    <col min="2" max="2" width="7.125" style="0" customWidth="1"/>
    <col min="3" max="3" width="11.00390625" style="2" customWidth="1"/>
    <col min="4" max="4" width="9.125" style="2" customWidth="1"/>
    <col min="5" max="5" width="10.125" style="3" customWidth="1"/>
    <col min="7" max="7" width="10.00390625" style="0" customWidth="1"/>
  </cols>
  <sheetData>
    <row r="1" ht="10.5" customHeight="1"/>
    <row r="2" spans="1:7" ht="12.75" customHeight="1">
      <c r="A2" s="4"/>
      <c r="B2" s="5"/>
      <c r="C2" s="288" t="s">
        <v>352</v>
      </c>
      <c r="D2" s="288"/>
      <c r="E2" s="288"/>
      <c r="F2" s="288"/>
      <c r="G2" s="289"/>
    </row>
    <row r="3" spans="1:7" ht="15" customHeight="1">
      <c r="A3" s="4"/>
      <c r="B3" s="5"/>
      <c r="C3" s="288"/>
      <c r="D3" s="288"/>
      <c r="E3" s="288"/>
      <c r="F3" s="288"/>
      <c r="G3" s="289"/>
    </row>
    <row r="4" spans="1:7" ht="18" customHeight="1">
      <c r="A4" s="4"/>
      <c r="B4" s="6"/>
      <c r="C4" s="288"/>
      <c r="D4" s="288"/>
      <c r="E4" s="288"/>
      <c r="F4" s="288"/>
      <c r="G4" s="289"/>
    </row>
    <row r="5" spans="1:5" ht="12.75">
      <c r="A5" s="4"/>
      <c r="B5" s="6"/>
      <c r="C5" s="89"/>
      <c r="D5" s="89"/>
      <c r="E5" s="89"/>
    </row>
    <row r="6" spans="1:7" ht="25.5" customHeight="1">
      <c r="A6" s="295" t="s">
        <v>353</v>
      </c>
      <c r="B6" s="295"/>
      <c r="C6" s="295"/>
      <c r="D6" s="295"/>
      <c r="E6" s="295"/>
      <c r="F6" s="295"/>
      <c r="G6" s="295"/>
    </row>
    <row r="7" spans="1:7" ht="12.75">
      <c r="A7" s="287" t="s">
        <v>0</v>
      </c>
      <c r="B7" s="287"/>
      <c r="C7" s="287"/>
      <c r="D7" s="287"/>
      <c r="E7" s="287"/>
      <c r="F7" s="287"/>
      <c r="G7" s="287"/>
    </row>
    <row r="8" spans="1:7" ht="12.75">
      <c r="A8" s="287" t="s">
        <v>45</v>
      </c>
      <c r="B8" s="287"/>
      <c r="C8" s="287"/>
      <c r="D8" s="287"/>
      <c r="E8" s="287"/>
      <c r="F8" s="287"/>
      <c r="G8" s="287"/>
    </row>
    <row r="9" spans="1:5" ht="12.75">
      <c r="A9" s="9"/>
      <c r="B9" s="8"/>
      <c r="C9" s="8"/>
      <c r="D9" s="8"/>
      <c r="E9" s="8"/>
    </row>
    <row r="10" spans="1:7" ht="12.75" customHeight="1">
      <c r="A10" s="292" t="s">
        <v>1</v>
      </c>
      <c r="B10" s="293" t="s">
        <v>2</v>
      </c>
      <c r="C10" s="294" t="s">
        <v>3</v>
      </c>
      <c r="D10" s="294" t="s">
        <v>4</v>
      </c>
      <c r="E10" s="291" t="s">
        <v>344</v>
      </c>
      <c r="F10" s="290" t="s">
        <v>354</v>
      </c>
      <c r="G10" s="290" t="s">
        <v>348</v>
      </c>
    </row>
    <row r="11" spans="1:7" ht="46.5" customHeight="1">
      <c r="A11" s="292"/>
      <c r="B11" s="293"/>
      <c r="C11" s="294"/>
      <c r="D11" s="294"/>
      <c r="E11" s="291"/>
      <c r="F11" s="290"/>
      <c r="G11" s="290"/>
    </row>
    <row r="12" spans="1:7" ht="12" customHeight="1">
      <c r="A12" s="113">
        <v>1</v>
      </c>
      <c r="B12" s="114">
        <v>2</v>
      </c>
      <c r="C12" s="115">
        <v>3</v>
      </c>
      <c r="D12" s="115">
        <v>4</v>
      </c>
      <c r="E12" s="116">
        <v>5</v>
      </c>
      <c r="F12" s="92">
        <v>6</v>
      </c>
      <c r="G12" s="92">
        <v>7</v>
      </c>
    </row>
    <row r="13" spans="1:7" ht="12.75">
      <c r="A13" s="207" t="s">
        <v>5</v>
      </c>
      <c r="B13" s="208" t="s">
        <v>6</v>
      </c>
      <c r="C13" s="208" t="s">
        <v>96</v>
      </c>
      <c r="D13" s="208" t="s">
        <v>7</v>
      </c>
      <c r="E13" s="209">
        <f>+E14+E32+E36+E28</f>
        <v>10146.8</v>
      </c>
      <c r="F13" s="209">
        <f>+F14+F32+F36+F28</f>
        <v>4128.6</v>
      </c>
      <c r="G13" s="209">
        <f aca="true" t="shared" si="0" ref="G13:G44">F13/E13*100</f>
        <v>40.6886900303544</v>
      </c>
    </row>
    <row r="14" spans="1:7" s="14" customFormat="1" ht="77.25" customHeight="1">
      <c r="A14" s="210" t="s">
        <v>308</v>
      </c>
      <c r="B14" s="211" t="s">
        <v>8</v>
      </c>
      <c r="C14" s="211" t="s">
        <v>96</v>
      </c>
      <c r="D14" s="211" t="s">
        <v>7</v>
      </c>
      <c r="E14" s="212">
        <f>E18+E15+E25</f>
        <v>7818.2</v>
      </c>
      <c r="F14" s="212">
        <f>F18+F15+F25</f>
        <v>3318.1000000000004</v>
      </c>
      <c r="G14" s="212">
        <f t="shared" si="0"/>
        <v>42.44071525415058</v>
      </c>
    </row>
    <row r="15" spans="1:7" s="13" customFormat="1" ht="24.75" customHeight="1">
      <c r="A15" s="11" t="s">
        <v>113</v>
      </c>
      <c r="B15" s="213" t="s">
        <v>8</v>
      </c>
      <c r="C15" s="213" t="s">
        <v>97</v>
      </c>
      <c r="D15" s="213" t="s">
        <v>7</v>
      </c>
      <c r="E15" s="214">
        <f>E16</f>
        <v>921</v>
      </c>
      <c r="F15" s="214">
        <f>F16</f>
        <v>75.4</v>
      </c>
      <c r="G15" s="214">
        <f t="shared" si="0"/>
        <v>8.186753528773073</v>
      </c>
    </row>
    <row r="16" spans="1:7" ht="56.25" customHeight="1">
      <c r="A16" s="215" t="s">
        <v>72</v>
      </c>
      <c r="B16" s="213" t="s">
        <v>8</v>
      </c>
      <c r="C16" s="213" t="s">
        <v>97</v>
      </c>
      <c r="D16" s="213" t="s">
        <v>65</v>
      </c>
      <c r="E16" s="216">
        <f>E17</f>
        <v>921</v>
      </c>
      <c r="F16" s="216">
        <f>F17</f>
        <v>75.4</v>
      </c>
      <c r="G16" s="216">
        <f t="shared" si="0"/>
        <v>8.186753528773073</v>
      </c>
    </row>
    <row r="17" spans="1:7" ht="23.25" customHeight="1">
      <c r="A17" s="215" t="s">
        <v>79</v>
      </c>
      <c r="B17" s="213" t="s">
        <v>8</v>
      </c>
      <c r="C17" s="213" t="s">
        <v>97</v>
      </c>
      <c r="D17" s="213" t="s">
        <v>80</v>
      </c>
      <c r="E17" s="216">
        <v>921</v>
      </c>
      <c r="F17" s="216">
        <v>75.4</v>
      </c>
      <c r="G17" s="216">
        <f t="shared" si="0"/>
        <v>8.186753528773073</v>
      </c>
    </row>
    <row r="18" spans="1:7" s="13" customFormat="1" ht="23.25" customHeight="1">
      <c r="A18" s="215" t="s">
        <v>141</v>
      </c>
      <c r="B18" s="213" t="s">
        <v>8</v>
      </c>
      <c r="C18" s="213" t="s">
        <v>98</v>
      </c>
      <c r="D18" s="213" t="s">
        <v>7</v>
      </c>
      <c r="E18" s="216">
        <f>E19+E21+E23</f>
        <v>6775.2</v>
      </c>
      <c r="F18" s="216">
        <f>F19+F21+F23</f>
        <v>3120.7000000000003</v>
      </c>
      <c r="G18" s="216">
        <f t="shared" si="0"/>
        <v>46.06063289644587</v>
      </c>
    </row>
    <row r="19" spans="1:7" s="13" customFormat="1" ht="56.25" customHeight="1">
      <c r="A19" s="215" t="s">
        <v>72</v>
      </c>
      <c r="B19" s="213" t="s">
        <v>8</v>
      </c>
      <c r="C19" s="213" t="s">
        <v>99</v>
      </c>
      <c r="D19" s="213" t="s">
        <v>65</v>
      </c>
      <c r="E19" s="216">
        <f>E20</f>
        <v>6672.9</v>
      </c>
      <c r="F19" s="216">
        <f>F20</f>
        <v>3049.4</v>
      </c>
      <c r="G19" s="216">
        <f t="shared" si="0"/>
        <v>45.69827211557194</v>
      </c>
    </row>
    <row r="20" spans="1:7" s="13" customFormat="1" ht="23.25" customHeight="1">
      <c r="A20" s="215" t="s">
        <v>79</v>
      </c>
      <c r="B20" s="213" t="s">
        <v>8</v>
      </c>
      <c r="C20" s="213" t="s">
        <v>99</v>
      </c>
      <c r="D20" s="213" t="s">
        <v>80</v>
      </c>
      <c r="E20" s="216">
        <v>6672.9</v>
      </c>
      <c r="F20" s="216">
        <v>3049.4</v>
      </c>
      <c r="G20" s="216">
        <f t="shared" si="0"/>
        <v>45.69827211557194</v>
      </c>
    </row>
    <row r="21" spans="1:7" s="13" customFormat="1" ht="23.25" customHeight="1">
      <c r="A21" s="215" t="s">
        <v>154</v>
      </c>
      <c r="B21" s="213" t="s">
        <v>8</v>
      </c>
      <c r="C21" s="213" t="s">
        <v>100</v>
      </c>
      <c r="D21" s="213" t="s">
        <v>66</v>
      </c>
      <c r="E21" s="216">
        <f>E22</f>
        <v>95</v>
      </c>
      <c r="F21" s="216">
        <f>F22</f>
        <v>64</v>
      </c>
      <c r="G21" s="216">
        <f t="shared" si="0"/>
        <v>67.36842105263158</v>
      </c>
    </row>
    <row r="22" spans="1:7" s="13" customFormat="1" ht="33" customHeight="1">
      <c r="A22" s="215" t="s">
        <v>81</v>
      </c>
      <c r="B22" s="213" t="s">
        <v>8</v>
      </c>
      <c r="C22" s="213" t="s">
        <v>100</v>
      </c>
      <c r="D22" s="213" t="s">
        <v>82</v>
      </c>
      <c r="E22" s="216">
        <v>95</v>
      </c>
      <c r="F22" s="216">
        <v>64</v>
      </c>
      <c r="G22" s="216">
        <f t="shared" si="0"/>
        <v>67.36842105263158</v>
      </c>
    </row>
    <row r="23" spans="1:7" s="13" customFormat="1" ht="18" customHeight="1">
      <c r="A23" s="215" t="s">
        <v>74</v>
      </c>
      <c r="B23" s="213" t="s">
        <v>8</v>
      </c>
      <c r="C23" s="213" t="s">
        <v>100</v>
      </c>
      <c r="D23" s="213" t="s">
        <v>68</v>
      </c>
      <c r="E23" s="216">
        <f>E24</f>
        <v>7.3</v>
      </c>
      <c r="F23" s="216">
        <f>F24</f>
        <v>7.3</v>
      </c>
      <c r="G23" s="216">
        <f t="shared" si="0"/>
        <v>100</v>
      </c>
    </row>
    <row r="24" spans="1:7" s="13" customFormat="1" ht="18" customHeight="1">
      <c r="A24" s="215" t="s">
        <v>83</v>
      </c>
      <c r="B24" s="213" t="s">
        <v>8</v>
      </c>
      <c r="C24" s="213" t="s">
        <v>100</v>
      </c>
      <c r="D24" s="213" t="s">
        <v>84</v>
      </c>
      <c r="E24" s="216">
        <v>7.3</v>
      </c>
      <c r="F24" s="216">
        <v>7.3</v>
      </c>
      <c r="G24" s="216">
        <f t="shared" si="0"/>
        <v>100</v>
      </c>
    </row>
    <row r="25" spans="1:7" ht="81.75" customHeight="1">
      <c r="A25" s="217" t="s">
        <v>309</v>
      </c>
      <c r="B25" s="213" t="s">
        <v>8</v>
      </c>
      <c r="C25" s="213" t="s">
        <v>107</v>
      </c>
      <c r="D25" s="213" t="s">
        <v>7</v>
      </c>
      <c r="E25" s="216">
        <f>E26</f>
        <v>122</v>
      </c>
      <c r="F25" s="216">
        <f>F26</f>
        <v>122</v>
      </c>
      <c r="G25" s="216">
        <f t="shared" si="0"/>
        <v>100</v>
      </c>
    </row>
    <row r="26" spans="1:7" ht="12.75">
      <c r="A26" s="215" t="s">
        <v>73</v>
      </c>
      <c r="B26" s="213" t="s">
        <v>8</v>
      </c>
      <c r="C26" s="213" t="s">
        <v>107</v>
      </c>
      <c r="D26" s="213" t="s">
        <v>71</v>
      </c>
      <c r="E26" s="216">
        <f>E27</f>
        <v>122</v>
      </c>
      <c r="F26" s="216">
        <f>F27</f>
        <v>122</v>
      </c>
      <c r="G26" s="216">
        <f t="shared" si="0"/>
        <v>100</v>
      </c>
    </row>
    <row r="27" spans="1:7" ht="12.75">
      <c r="A27" s="215" t="s">
        <v>85</v>
      </c>
      <c r="B27" s="213" t="s">
        <v>8</v>
      </c>
      <c r="C27" s="213" t="s">
        <v>107</v>
      </c>
      <c r="D27" s="213" t="s">
        <v>86</v>
      </c>
      <c r="E27" s="216">
        <v>122</v>
      </c>
      <c r="F27" s="218">
        <v>122</v>
      </c>
      <c r="G27" s="218">
        <f t="shared" si="0"/>
        <v>100</v>
      </c>
    </row>
    <row r="28" spans="1:7" s="14" customFormat="1" ht="26.25" customHeight="1">
      <c r="A28" s="219" t="s">
        <v>310</v>
      </c>
      <c r="B28" s="220" t="s">
        <v>305</v>
      </c>
      <c r="C28" s="220" t="s">
        <v>96</v>
      </c>
      <c r="D28" s="220" t="s">
        <v>7</v>
      </c>
      <c r="E28" s="221">
        <f aca="true" t="shared" si="1" ref="E28:F30">E29</f>
        <v>589.5</v>
      </c>
      <c r="F28" s="93">
        <f t="shared" si="1"/>
        <v>0</v>
      </c>
      <c r="G28" s="93">
        <f t="shared" si="0"/>
        <v>0</v>
      </c>
    </row>
    <row r="29" spans="1:7" s="12" customFormat="1" ht="33" customHeight="1">
      <c r="A29" s="222" t="s">
        <v>307</v>
      </c>
      <c r="B29" s="223" t="s">
        <v>305</v>
      </c>
      <c r="C29" s="223" t="s">
        <v>306</v>
      </c>
      <c r="D29" s="223" t="s">
        <v>7</v>
      </c>
      <c r="E29" s="224">
        <f t="shared" si="1"/>
        <v>589.5</v>
      </c>
      <c r="F29" s="91">
        <f t="shared" si="1"/>
        <v>0</v>
      </c>
      <c r="G29" s="91">
        <f t="shared" si="0"/>
        <v>0</v>
      </c>
    </row>
    <row r="30" spans="1:7" s="12" customFormat="1" ht="14.25" customHeight="1">
      <c r="A30" s="222" t="s">
        <v>74</v>
      </c>
      <c r="B30" s="223" t="s">
        <v>305</v>
      </c>
      <c r="C30" s="223" t="s">
        <v>306</v>
      </c>
      <c r="D30" s="223" t="s">
        <v>68</v>
      </c>
      <c r="E30" s="224">
        <f t="shared" si="1"/>
        <v>589.5</v>
      </c>
      <c r="F30" s="91">
        <f t="shared" si="1"/>
        <v>0</v>
      </c>
      <c r="G30" s="91">
        <f t="shared" si="0"/>
        <v>0</v>
      </c>
    </row>
    <row r="31" spans="1:7" s="12" customFormat="1" ht="14.25" customHeight="1">
      <c r="A31" s="222" t="s">
        <v>311</v>
      </c>
      <c r="B31" s="223" t="s">
        <v>305</v>
      </c>
      <c r="C31" s="223" t="s">
        <v>306</v>
      </c>
      <c r="D31" s="223" t="s">
        <v>312</v>
      </c>
      <c r="E31" s="224">
        <v>589.5</v>
      </c>
      <c r="F31" s="91">
        <v>0</v>
      </c>
      <c r="G31" s="91">
        <f t="shared" si="0"/>
        <v>0</v>
      </c>
    </row>
    <row r="32" spans="1:7" s="14" customFormat="1" ht="14.25" customHeight="1">
      <c r="A32" s="225" t="s">
        <v>313</v>
      </c>
      <c r="B32" s="226" t="s">
        <v>9</v>
      </c>
      <c r="C32" s="211" t="s">
        <v>96</v>
      </c>
      <c r="D32" s="211" t="s">
        <v>7</v>
      </c>
      <c r="E32" s="212">
        <f aca="true" t="shared" si="2" ref="E32:F34">E33</f>
        <v>20</v>
      </c>
      <c r="F32" s="227">
        <f t="shared" si="2"/>
        <v>0</v>
      </c>
      <c r="G32" s="227">
        <f t="shared" si="0"/>
        <v>0</v>
      </c>
    </row>
    <row r="33" spans="1:7" s="12" customFormat="1" ht="16.5" customHeight="1">
      <c r="A33" s="228" t="s">
        <v>10</v>
      </c>
      <c r="B33" s="229" t="s">
        <v>9</v>
      </c>
      <c r="C33" s="213" t="s">
        <v>101</v>
      </c>
      <c r="D33" s="213" t="s">
        <v>7</v>
      </c>
      <c r="E33" s="214">
        <f t="shared" si="2"/>
        <v>20</v>
      </c>
      <c r="F33" s="214">
        <f t="shared" si="2"/>
        <v>0</v>
      </c>
      <c r="G33" s="214">
        <f t="shared" si="0"/>
        <v>0</v>
      </c>
    </row>
    <row r="34" spans="1:7" s="12" customFormat="1" ht="13.5" customHeight="1">
      <c r="A34" s="11" t="s">
        <v>74</v>
      </c>
      <c r="B34" s="229" t="s">
        <v>9</v>
      </c>
      <c r="C34" s="213" t="s">
        <v>101</v>
      </c>
      <c r="D34" s="213" t="s">
        <v>68</v>
      </c>
      <c r="E34" s="214">
        <f t="shared" si="2"/>
        <v>20</v>
      </c>
      <c r="F34" s="214">
        <f t="shared" si="2"/>
        <v>0</v>
      </c>
      <c r="G34" s="214">
        <f t="shared" si="0"/>
        <v>0</v>
      </c>
    </row>
    <row r="35" spans="1:7" s="12" customFormat="1" ht="15.75" customHeight="1">
      <c r="A35" s="11" t="s">
        <v>87</v>
      </c>
      <c r="B35" s="229" t="s">
        <v>9</v>
      </c>
      <c r="C35" s="213" t="s">
        <v>101</v>
      </c>
      <c r="D35" s="213" t="s">
        <v>88</v>
      </c>
      <c r="E35" s="214">
        <v>20</v>
      </c>
      <c r="F35" s="214">
        <v>0</v>
      </c>
      <c r="G35" s="214">
        <f t="shared" si="0"/>
        <v>0</v>
      </c>
    </row>
    <row r="36" spans="1:7" s="12" customFormat="1" ht="15.75" customHeight="1">
      <c r="A36" s="210" t="s">
        <v>75</v>
      </c>
      <c r="B36" s="226" t="s">
        <v>69</v>
      </c>
      <c r="C36" s="211" t="s">
        <v>96</v>
      </c>
      <c r="D36" s="211" t="s">
        <v>7</v>
      </c>
      <c r="E36" s="212">
        <f>E37+E43</f>
        <v>1719.1000000000001</v>
      </c>
      <c r="F36" s="212">
        <f>F37+F43</f>
        <v>810.5</v>
      </c>
      <c r="G36" s="212">
        <f t="shared" si="0"/>
        <v>47.14676284102146</v>
      </c>
    </row>
    <row r="37" spans="1:7" s="12" customFormat="1" ht="69.75" customHeight="1">
      <c r="A37" s="11" t="s">
        <v>314</v>
      </c>
      <c r="B37" s="229" t="s">
        <v>69</v>
      </c>
      <c r="C37" s="213" t="s">
        <v>164</v>
      </c>
      <c r="D37" s="213" t="s">
        <v>7</v>
      </c>
      <c r="E37" s="214">
        <f>E38</f>
        <v>1668.9</v>
      </c>
      <c r="F37" s="214">
        <f>F38</f>
        <v>773.1</v>
      </c>
      <c r="G37" s="214">
        <f t="shared" si="0"/>
        <v>46.32392593924142</v>
      </c>
    </row>
    <row r="38" spans="1:7" s="12" customFormat="1" ht="57" customHeight="1">
      <c r="A38" s="11" t="s">
        <v>315</v>
      </c>
      <c r="B38" s="229" t="s">
        <v>69</v>
      </c>
      <c r="C38" s="213" t="s">
        <v>165</v>
      </c>
      <c r="D38" s="213" t="s">
        <v>7</v>
      </c>
      <c r="E38" s="214">
        <f>E39+E41</f>
        <v>1668.9</v>
      </c>
      <c r="F38" s="214">
        <f>F39+F41</f>
        <v>773.1</v>
      </c>
      <c r="G38" s="214">
        <f t="shared" si="0"/>
        <v>46.32392593924142</v>
      </c>
    </row>
    <row r="39" spans="1:7" s="12" customFormat="1" ht="24" customHeight="1">
      <c r="A39" s="11" t="s">
        <v>154</v>
      </c>
      <c r="B39" s="229" t="s">
        <v>69</v>
      </c>
      <c r="C39" s="213" t="s">
        <v>165</v>
      </c>
      <c r="D39" s="213" t="s">
        <v>66</v>
      </c>
      <c r="E39" s="214">
        <f>E40</f>
        <v>1617.7</v>
      </c>
      <c r="F39" s="214">
        <f>F40</f>
        <v>749.4</v>
      </c>
      <c r="G39" s="214">
        <f t="shared" si="0"/>
        <v>46.3250293626754</v>
      </c>
    </row>
    <row r="40" spans="1:7" s="12" customFormat="1" ht="33.75" customHeight="1">
      <c r="A40" s="11" t="s">
        <v>81</v>
      </c>
      <c r="B40" s="229" t="s">
        <v>69</v>
      </c>
      <c r="C40" s="213" t="s">
        <v>165</v>
      </c>
      <c r="D40" s="213" t="s">
        <v>82</v>
      </c>
      <c r="E40" s="214">
        <v>1617.7</v>
      </c>
      <c r="F40" s="214">
        <v>749.4</v>
      </c>
      <c r="G40" s="214">
        <f t="shared" si="0"/>
        <v>46.3250293626754</v>
      </c>
    </row>
    <row r="41" spans="1:7" s="12" customFormat="1" ht="15.75" customHeight="1">
      <c r="A41" s="11" t="s">
        <v>74</v>
      </c>
      <c r="B41" s="229" t="s">
        <v>69</v>
      </c>
      <c r="C41" s="213" t="s">
        <v>165</v>
      </c>
      <c r="D41" s="213" t="s">
        <v>68</v>
      </c>
      <c r="E41" s="214">
        <f>E42</f>
        <v>51.2</v>
      </c>
      <c r="F41" s="214">
        <f>F42</f>
        <v>23.7</v>
      </c>
      <c r="G41" s="214">
        <f t="shared" si="0"/>
        <v>46.28906249999999</v>
      </c>
    </row>
    <row r="42" spans="1:7" s="12" customFormat="1" ht="19.5" customHeight="1">
      <c r="A42" s="11" t="s">
        <v>83</v>
      </c>
      <c r="B42" s="229" t="s">
        <v>69</v>
      </c>
      <c r="C42" s="213" t="s">
        <v>165</v>
      </c>
      <c r="D42" s="213" t="s">
        <v>84</v>
      </c>
      <c r="E42" s="214">
        <v>51.2</v>
      </c>
      <c r="F42" s="214">
        <v>23.7</v>
      </c>
      <c r="G42" s="214">
        <f t="shared" si="0"/>
        <v>46.28906249999999</v>
      </c>
    </row>
    <row r="43" spans="1:7" s="12" customFormat="1" ht="46.5" customHeight="1">
      <c r="A43" s="11" t="s">
        <v>234</v>
      </c>
      <c r="B43" s="229" t="s">
        <v>69</v>
      </c>
      <c r="C43" s="213" t="s">
        <v>168</v>
      </c>
      <c r="D43" s="213" t="s">
        <v>7</v>
      </c>
      <c r="E43" s="214">
        <f>E44</f>
        <v>50.199999999999996</v>
      </c>
      <c r="F43" s="214">
        <f>F44</f>
        <v>37.4</v>
      </c>
      <c r="G43" s="214">
        <f t="shared" si="0"/>
        <v>74.5019920318725</v>
      </c>
    </row>
    <row r="44" spans="1:7" s="12" customFormat="1" ht="45" customHeight="1">
      <c r="A44" s="11" t="s">
        <v>235</v>
      </c>
      <c r="B44" s="229" t="s">
        <v>69</v>
      </c>
      <c r="C44" s="213" t="s">
        <v>169</v>
      </c>
      <c r="D44" s="213" t="s">
        <v>7</v>
      </c>
      <c r="E44" s="214">
        <f>E45+E47</f>
        <v>50.199999999999996</v>
      </c>
      <c r="F44" s="214">
        <f>F45+F47</f>
        <v>37.4</v>
      </c>
      <c r="G44" s="214">
        <f t="shared" si="0"/>
        <v>74.5019920318725</v>
      </c>
    </row>
    <row r="45" spans="1:7" ht="24.75" customHeight="1">
      <c r="A45" s="11" t="s">
        <v>154</v>
      </c>
      <c r="B45" s="229" t="s">
        <v>69</v>
      </c>
      <c r="C45" s="213" t="s">
        <v>169</v>
      </c>
      <c r="D45" s="213" t="s">
        <v>66</v>
      </c>
      <c r="E45" s="214">
        <f>E46</f>
        <v>43.4</v>
      </c>
      <c r="F45" s="214">
        <v>30.6</v>
      </c>
      <c r="G45" s="214">
        <f aca="true" t="shared" si="3" ref="G45:G76">F45/E45*100</f>
        <v>70.50691244239631</v>
      </c>
    </row>
    <row r="46" spans="1:7" s="10" customFormat="1" ht="33.75" customHeight="1">
      <c r="A46" s="11" t="s">
        <v>81</v>
      </c>
      <c r="B46" s="229" t="s">
        <v>69</v>
      </c>
      <c r="C46" s="213" t="s">
        <v>169</v>
      </c>
      <c r="D46" s="213" t="s">
        <v>82</v>
      </c>
      <c r="E46" s="214">
        <v>43.4</v>
      </c>
      <c r="F46" s="214">
        <v>24.8</v>
      </c>
      <c r="G46" s="214">
        <f t="shared" si="3"/>
        <v>57.14285714285715</v>
      </c>
    </row>
    <row r="47" spans="1:7" ht="17.25" customHeight="1">
      <c r="A47" s="215" t="s">
        <v>74</v>
      </c>
      <c r="B47" s="213" t="s">
        <v>69</v>
      </c>
      <c r="C47" s="213" t="s">
        <v>169</v>
      </c>
      <c r="D47" s="213" t="s">
        <v>68</v>
      </c>
      <c r="E47" s="216">
        <f>E48</f>
        <v>6.8</v>
      </c>
      <c r="F47" s="216">
        <f>F48</f>
        <v>6.8</v>
      </c>
      <c r="G47" s="216">
        <f t="shared" si="3"/>
        <v>100</v>
      </c>
    </row>
    <row r="48" spans="1:7" ht="17.25" customHeight="1">
      <c r="A48" s="215" t="s">
        <v>83</v>
      </c>
      <c r="B48" s="213" t="s">
        <v>69</v>
      </c>
      <c r="C48" s="213" t="s">
        <v>169</v>
      </c>
      <c r="D48" s="213" t="s">
        <v>84</v>
      </c>
      <c r="E48" s="216">
        <v>6.8</v>
      </c>
      <c r="F48" s="216">
        <v>6.8</v>
      </c>
      <c r="G48" s="216">
        <f t="shared" si="3"/>
        <v>100</v>
      </c>
    </row>
    <row r="49" spans="1:7" ht="16.5" customHeight="1">
      <c r="A49" s="230" t="s">
        <v>11</v>
      </c>
      <c r="B49" s="231" t="s">
        <v>12</v>
      </c>
      <c r="C49" s="231" t="s">
        <v>96</v>
      </c>
      <c r="D49" s="231" t="s">
        <v>7</v>
      </c>
      <c r="E49" s="232">
        <f>E50</f>
        <v>472.9</v>
      </c>
      <c r="F49" s="232">
        <f>F50</f>
        <v>182.89999999999998</v>
      </c>
      <c r="G49" s="232">
        <f t="shared" si="3"/>
        <v>38.676252907591454</v>
      </c>
    </row>
    <row r="50" spans="1:7" ht="27" customHeight="1">
      <c r="A50" s="210" t="s">
        <v>316</v>
      </c>
      <c r="B50" s="211" t="s">
        <v>13</v>
      </c>
      <c r="C50" s="211" t="s">
        <v>96</v>
      </c>
      <c r="D50" s="211" t="s">
        <v>7</v>
      </c>
      <c r="E50" s="212">
        <f>E51</f>
        <v>472.9</v>
      </c>
      <c r="F50" s="212">
        <f>F51</f>
        <v>182.89999999999998</v>
      </c>
      <c r="G50" s="212">
        <f t="shared" si="3"/>
        <v>38.676252907591454</v>
      </c>
    </row>
    <row r="51" spans="1:7" ht="46.5" customHeight="1">
      <c r="A51" s="11" t="s">
        <v>317</v>
      </c>
      <c r="B51" s="213" t="s">
        <v>13</v>
      </c>
      <c r="C51" s="223" t="s">
        <v>102</v>
      </c>
      <c r="D51" s="213" t="s">
        <v>7</v>
      </c>
      <c r="E51" s="214">
        <f>E52+E54</f>
        <v>472.9</v>
      </c>
      <c r="F51" s="214">
        <f>F52+F54</f>
        <v>182.89999999999998</v>
      </c>
      <c r="G51" s="214">
        <f t="shared" si="3"/>
        <v>38.676252907591454</v>
      </c>
    </row>
    <row r="52" spans="1:7" s="13" customFormat="1" ht="57.75" customHeight="1">
      <c r="A52" s="215" t="s">
        <v>72</v>
      </c>
      <c r="B52" s="213" t="s">
        <v>13</v>
      </c>
      <c r="C52" s="223" t="s">
        <v>102</v>
      </c>
      <c r="D52" s="213" t="s">
        <v>65</v>
      </c>
      <c r="E52" s="214">
        <f>E53</f>
        <v>399.7</v>
      </c>
      <c r="F52" s="214">
        <f>F53</f>
        <v>172.7</v>
      </c>
      <c r="G52" s="214">
        <f t="shared" si="3"/>
        <v>43.207405554165625</v>
      </c>
    </row>
    <row r="53" spans="1:7" s="13" customFormat="1" ht="25.5" customHeight="1">
      <c r="A53" s="215" t="s">
        <v>79</v>
      </c>
      <c r="B53" s="213" t="s">
        <v>13</v>
      </c>
      <c r="C53" s="223" t="s">
        <v>102</v>
      </c>
      <c r="D53" s="213" t="s">
        <v>80</v>
      </c>
      <c r="E53" s="214">
        <v>399.7</v>
      </c>
      <c r="F53" s="214">
        <v>172.7</v>
      </c>
      <c r="G53" s="214">
        <f t="shared" si="3"/>
        <v>43.207405554165625</v>
      </c>
    </row>
    <row r="54" spans="1:7" s="13" customFormat="1" ht="27" customHeight="1">
      <c r="A54" s="215" t="s">
        <v>154</v>
      </c>
      <c r="B54" s="213" t="s">
        <v>13</v>
      </c>
      <c r="C54" s="223" t="s">
        <v>102</v>
      </c>
      <c r="D54" s="213" t="s">
        <v>66</v>
      </c>
      <c r="E54" s="214">
        <f>E55</f>
        <v>73.2</v>
      </c>
      <c r="F54" s="214">
        <f>F55</f>
        <v>10.2</v>
      </c>
      <c r="G54" s="214">
        <f t="shared" si="3"/>
        <v>13.934426229508196</v>
      </c>
    </row>
    <row r="55" spans="1:7" s="13" customFormat="1" ht="45.75" customHeight="1">
      <c r="A55" s="215" t="s">
        <v>81</v>
      </c>
      <c r="B55" s="213" t="s">
        <v>13</v>
      </c>
      <c r="C55" s="223" t="s">
        <v>102</v>
      </c>
      <c r="D55" s="213" t="s">
        <v>82</v>
      </c>
      <c r="E55" s="214">
        <v>73.2</v>
      </c>
      <c r="F55" s="214">
        <v>10.2</v>
      </c>
      <c r="G55" s="214">
        <f t="shared" si="3"/>
        <v>13.934426229508196</v>
      </c>
    </row>
    <row r="56" spans="1:7" s="13" customFormat="1" ht="25.5" customHeight="1">
      <c r="A56" s="233" t="s">
        <v>14</v>
      </c>
      <c r="B56" s="231" t="s">
        <v>15</v>
      </c>
      <c r="C56" s="231" t="s">
        <v>96</v>
      </c>
      <c r="D56" s="231" t="s">
        <v>7</v>
      </c>
      <c r="E56" s="232">
        <f>E57+E69</f>
        <v>519.5999999999999</v>
      </c>
      <c r="F56" s="232">
        <f>F57+F69</f>
        <v>352.6</v>
      </c>
      <c r="G56" s="232">
        <f t="shared" si="3"/>
        <v>67.85989222478831</v>
      </c>
    </row>
    <row r="57" spans="1:7" s="13" customFormat="1" ht="51" customHeight="1">
      <c r="A57" s="234" t="s">
        <v>318</v>
      </c>
      <c r="B57" s="211" t="s">
        <v>236</v>
      </c>
      <c r="C57" s="211" t="s">
        <v>96</v>
      </c>
      <c r="D57" s="211" t="s">
        <v>7</v>
      </c>
      <c r="E57" s="212">
        <f>E58+E66+E62</f>
        <v>504.59999999999997</v>
      </c>
      <c r="F57" s="212">
        <f>F58+F66+F62</f>
        <v>352.6</v>
      </c>
      <c r="G57" s="212">
        <f t="shared" si="3"/>
        <v>69.87713040031709</v>
      </c>
    </row>
    <row r="58" spans="1:7" ht="57.75" customHeight="1">
      <c r="A58" s="222" t="s">
        <v>319</v>
      </c>
      <c r="B58" s="213" t="s">
        <v>236</v>
      </c>
      <c r="C58" s="213" t="s">
        <v>172</v>
      </c>
      <c r="D58" s="213" t="s">
        <v>7</v>
      </c>
      <c r="E58" s="214">
        <f aca="true" t="shared" si="4" ref="E58:F60">E59</f>
        <v>140.9</v>
      </c>
      <c r="F58" s="214">
        <f t="shared" si="4"/>
        <v>39.4</v>
      </c>
      <c r="G58" s="214">
        <f t="shared" si="3"/>
        <v>27.963094393186655</v>
      </c>
    </row>
    <row r="59" spans="1:7" ht="45.75" customHeight="1">
      <c r="A59" s="222" t="s">
        <v>320</v>
      </c>
      <c r="B59" s="213" t="s">
        <v>236</v>
      </c>
      <c r="C59" s="213" t="s">
        <v>174</v>
      </c>
      <c r="D59" s="213" t="s">
        <v>7</v>
      </c>
      <c r="E59" s="214">
        <f t="shared" si="4"/>
        <v>140.9</v>
      </c>
      <c r="F59" s="214">
        <f t="shared" si="4"/>
        <v>39.4</v>
      </c>
      <c r="G59" s="214">
        <f t="shared" si="3"/>
        <v>27.963094393186655</v>
      </c>
    </row>
    <row r="60" spans="1:7" ht="23.25" customHeight="1">
      <c r="A60" s="222" t="s">
        <v>154</v>
      </c>
      <c r="B60" s="213" t="s">
        <v>236</v>
      </c>
      <c r="C60" s="213" t="s">
        <v>174</v>
      </c>
      <c r="D60" s="213" t="s">
        <v>66</v>
      </c>
      <c r="E60" s="214">
        <f t="shared" si="4"/>
        <v>140.9</v>
      </c>
      <c r="F60" s="214">
        <f t="shared" si="4"/>
        <v>39.4</v>
      </c>
      <c r="G60" s="214">
        <f t="shared" si="3"/>
        <v>27.963094393186655</v>
      </c>
    </row>
    <row r="61" spans="1:7" ht="33.75" customHeight="1">
      <c r="A61" s="222" t="s">
        <v>81</v>
      </c>
      <c r="B61" s="213" t="s">
        <v>236</v>
      </c>
      <c r="C61" s="213" t="s">
        <v>174</v>
      </c>
      <c r="D61" s="213" t="s">
        <v>82</v>
      </c>
      <c r="E61" s="214">
        <v>140.9</v>
      </c>
      <c r="F61" s="214">
        <v>39.4</v>
      </c>
      <c r="G61" s="214">
        <f t="shared" si="3"/>
        <v>27.963094393186655</v>
      </c>
    </row>
    <row r="62" spans="1:7" s="13" customFormat="1" ht="36" customHeight="1">
      <c r="A62" s="148" t="s">
        <v>237</v>
      </c>
      <c r="B62" s="213" t="s">
        <v>236</v>
      </c>
      <c r="C62" s="213" t="s">
        <v>175</v>
      </c>
      <c r="D62" s="213" t="s">
        <v>7</v>
      </c>
      <c r="E62" s="216">
        <f aca="true" t="shared" si="5" ref="E62:F64">E63</f>
        <v>174.7</v>
      </c>
      <c r="F62" s="216">
        <f t="shared" si="5"/>
        <v>124.2</v>
      </c>
      <c r="G62" s="216">
        <f t="shared" si="3"/>
        <v>71.09330280480825</v>
      </c>
    </row>
    <row r="63" spans="1:7" s="13" customFormat="1" ht="36" customHeight="1">
      <c r="A63" s="148" t="s">
        <v>238</v>
      </c>
      <c r="B63" s="213" t="s">
        <v>236</v>
      </c>
      <c r="C63" s="213" t="s">
        <v>177</v>
      </c>
      <c r="D63" s="213" t="s">
        <v>7</v>
      </c>
      <c r="E63" s="216">
        <f t="shared" si="5"/>
        <v>174.7</v>
      </c>
      <c r="F63" s="216">
        <f t="shared" si="5"/>
        <v>124.2</v>
      </c>
      <c r="G63" s="216">
        <f t="shared" si="3"/>
        <v>71.09330280480825</v>
      </c>
    </row>
    <row r="64" spans="1:7" s="13" customFormat="1" ht="22.5" customHeight="1">
      <c r="A64" s="235" t="s">
        <v>154</v>
      </c>
      <c r="B64" s="213" t="s">
        <v>236</v>
      </c>
      <c r="C64" s="213" t="s">
        <v>177</v>
      </c>
      <c r="D64" s="213" t="s">
        <v>66</v>
      </c>
      <c r="E64" s="216">
        <f t="shared" si="5"/>
        <v>174.7</v>
      </c>
      <c r="F64" s="216">
        <f t="shared" si="5"/>
        <v>124.2</v>
      </c>
      <c r="G64" s="216">
        <f t="shared" si="3"/>
        <v>71.09330280480825</v>
      </c>
    </row>
    <row r="65" spans="1:7" ht="39" customHeight="1">
      <c r="A65" s="235" t="s">
        <v>81</v>
      </c>
      <c r="B65" s="213" t="s">
        <v>236</v>
      </c>
      <c r="C65" s="213" t="s">
        <v>177</v>
      </c>
      <c r="D65" s="213" t="s">
        <v>82</v>
      </c>
      <c r="E65" s="216">
        <v>174.7</v>
      </c>
      <c r="F65" s="216">
        <v>124.2</v>
      </c>
      <c r="G65" s="216">
        <f t="shared" si="3"/>
        <v>71.09330280480825</v>
      </c>
    </row>
    <row r="66" spans="1:7" ht="81" customHeight="1">
      <c r="A66" s="217" t="s">
        <v>309</v>
      </c>
      <c r="B66" s="213" t="s">
        <v>236</v>
      </c>
      <c r="C66" s="213" t="s">
        <v>107</v>
      </c>
      <c r="D66" s="213" t="s">
        <v>7</v>
      </c>
      <c r="E66" s="214">
        <v>189</v>
      </c>
      <c r="F66" s="214">
        <v>189</v>
      </c>
      <c r="G66" s="214">
        <f t="shared" si="3"/>
        <v>100</v>
      </c>
    </row>
    <row r="67" spans="1:7" ht="18.75" customHeight="1">
      <c r="A67" s="217" t="s">
        <v>73</v>
      </c>
      <c r="B67" s="213" t="s">
        <v>236</v>
      </c>
      <c r="C67" s="213" t="s">
        <v>107</v>
      </c>
      <c r="D67" s="213" t="s">
        <v>71</v>
      </c>
      <c r="E67" s="216">
        <f>E68</f>
        <v>189</v>
      </c>
      <c r="F67" s="216">
        <f>F68</f>
        <v>189</v>
      </c>
      <c r="G67" s="216">
        <f t="shared" si="3"/>
        <v>100</v>
      </c>
    </row>
    <row r="68" spans="1:7" ht="18" customHeight="1">
      <c r="A68" s="217" t="s">
        <v>85</v>
      </c>
      <c r="B68" s="213" t="s">
        <v>236</v>
      </c>
      <c r="C68" s="213" t="s">
        <v>107</v>
      </c>
      <c r="D68" s="213" t="s">
        <v>86</v>
      </c>
      <c r="E68" s="216">
        <v>189</v>
      </c>
      <c r="F68" s="216">
        <v>189</v>
      </c>
      <c r="G68" s="216">
        <f t="shared" si="3"/>
        <v>100</v>
      </c>
    </row>
    <row r="69" spans="1:7" ht="39" customHeight="1">
      <c r="A69" s="234" t="s">
        <v>110</v>
      </c>
      <c r="B69" s="211" t="s">
        <v>103</v>
      </c>
      <c r="C69" s="211" t="s">
        <v>96</v>
      </c>
      <c r="D69" s="211" t="s">
        <v>7</v>
      </c>
      <c r="E69" s="212">
        <f>E70+E74</f>
        <v>15</v>
      </c>
      <c r="F69" s="212">
        <f>F70+F74</f>
        <v>0</v>
      </c>
      <c r="G69" s="212">
        <f t="shared" si="3"/>
        <v>0</v>
      </c>
    </row>
    <row r="70" spans="1:7" ht="67.5" customHeight="1">
      <c r="A70" s="148" t="s">
        <v>239</v>
      </c>
      <c r="B70" s="213" t="s">
        <v>103</v>
      </c>
      <c r="C70" s="213" t="s">
        <v>178</v>
      </c>
      <c r="D70" s="213" t="s">
        <v>7</v>
      </c>
      <c r="E70" s="216">
        <f aca="true" t="shared" si="6" ref="E70:F72">E71</f>
        <v>10</v>
      </c>
      <c r="F70" s="216">
        <f t="shared" si="6"/>
        <v>0</v>
      </c>
      <c r="G70" s="216">
        <f t="shared" si="3"/>
        <v>0</v>
      </c>
    </row>
    <row r="71" spans="1:7" ht="57" customHeight="1">
      <c r="A71" s="148" t="s">
        <v>240</v>
      </c>
      <c r="B71" s="213" t="s">
        <v>103</v>
      </c>
      <c r="C71" s="213" t="s">
        <v>180</v>
      </c>
      <c r="D71" s="213" t="s">
        <v>7</v>
      </c>
      <c r="E71" s="216">
        <f t="shared" si="6"/>
        <v>10</v>
      </c>
      <c r="F71" s="216">
        <f t="shared" si="6"/>
        <v>0</v>
      </c>
      <c r="G71" s="216">
        <f t="shared" si="3"/>
        <v>0</v>
      </c>
    </row>
    <row r="72" spans="1:7" ht="23.25" customHeight="1">
      <c r="A72" s="235" t="s">
        <v>154</v>
      </c>
      <c r="B72" s="213" t="s">
        <v>103</v>
      </c>
      <c r="C72" s="213" t="s">
        <v>180</v>
      </c>
      <c r="D72" s="213" t="s">
        <v>66</v>
      </c>
      <c r="E72" s="216">
        <f t="shared" si="6"/>
        <v>10</v>
      </c>
      <c r="F72" s="216">
        <f t="shared" si="6"/>
        <v>0</v>
      </c>
      <c r="G72" s="216">
        <f t="shared" si="3"/>
        <v>0</v>
      </c>
    </row>
    <row r="73" spans="1:7" ht="35.25" customHeight="1">
      <c r="A73" s="235" t="s">
        <v>81</v>
      </c>
      <c r="B73" s="213" t="s">
        <v>103</v>
      </c>
      <c r="C73" s="213" t="s">
        <v>180</v>
      </c>
      <c r="D73" s="213" t="s">
        <v>82</v>
      </c>
      <c r="E73" s="216">
        <v>10</v>
      </c>
      <c r="F73" s="216">
        <v>0</v>
      </c>
      <c r="G73" s="216">
        <f t="shared" si="3"/>
        <v>0</v>
      </c>
    </row>
    <row r="74" spans="1:7" ht="47.25" customHeight="1">
      <c r="A74" s="148" t="s">
        <v>241</v>
      </c>
      <c r="B74" s="213" t="s">
        <v>103</v>
      </c>
      <c r="C74" s="213" t="s">
        <v>181</v>
      </c>
      <c r="D74" s="213" t="s">
        <v>7</v>
      </c>
      <c r="E74" s="216">
        <f aca="true" t="shared" si="7" ref="E74:F76">E75</f>
        <v>5</v>
      </c>
      <c r="F74" s="216">
        <f t="shared" si="7"/>
        <v>0</v>
      </c>
      <c r="G74" s="216">
        <f t="shared" si="3"/>
        <v>0</v>
      </c>
    </row>
    <row r="75" spans="1:7" s="14" customFormat="1" ht="33.75" customHeight="1">
      <c r="A75" s="148" t="s">
        <v>321</v>
      </c>
      <c r="B75" s="213" t="s">
        <v>103</v>
      </c>
      <c r="C75" s="213" t="s">
        <v>183</v>
      </c>
      <c r="D75" s="213" t="s">
        <v>7</v>
      </c>
      <c r="E75" s="216">
        <f t="shared" si="7"/>
        <v>5</v>
      </c>
      <c r="F75" s="216">
        <f t="shared" si="7"/>
        <v>0</v>
      </c>
      <c r="G75" s="216">
        <f t="shared" si="3"/>
        <v>0</v>
      </c>
    </row>
    <row r="76" spans="1:7" ht="26.25" customHeight="1">
      <c r="A76" s="235" t="s">
        <v>154</v>
      </c>
      <c r="B76" s="213" t="s">
        <v>103</v>
      </c>
      <c r="C76" s="213" t="s">
        <v>183</v>
      </c>
      <c r="D76" s="213" t="s">
        <v>66</v>
      </c>
      <c r="E76" s="216">
        <f t="shared" si="7"/>
        <v>5</v>
      </c>
      <c r="F76" s="216">
        <f t="shared" si="7"/>
        <v>0</v>
      </c>
      <c r="G76" s="216">
        <f t="shared" si="3"/>
        <v>0</v>
      </c>
    </row>
    <row r="77" spans="1:7" ht="38.25" customHeight="1">
      <c r="A77" s="235" t="s">
        <v>81</v>
      </c>
      <c r="B77" s="213" t="s">
        <v>103</v>
      </c>
      <c r="C77" s="213" t="s">
        <v>183</v>
      </c>
      <c r="D77" s="213" t="s">
        <v>82</v>
      </c>
      <c r="E77" s="216">
        <v>5</v>
      </c>
      <c r="F77" s="216">
        <v>0</v>
      </c>
      <c r="G77" s="216">
        <f aca="true" t="shared" si="8" ref="G77:G107">F77/E77*100</f>
        <v>0</v>
      </c>
    </row>
    <row r="78" spans="1:7" ht="15" customHeight="1">
      <c r="A78" s="207" t="s">
        <v>49</v>
      </c>
      <c r="B78" s="231" t="s">
        <v>50</v>
      </c>
      <c r="C78" s="231" t="s">
        <v>96</v>
      </c>
      <c r="D78" s="231" t="s">
        <v>7</v>
      </c>
      <c r="E78" s="232">
        <f>E89+E105+E100+E79+E84</f>
        <v>9407.5</v>
      </c>
      <c r="F78" s="232">
        <f>F89+F105+F100+F79+F84</f>
        <v>3347.6</v>
      </c>
      <c r="G78" s="232">
        <f t="shared" si="8"/>
        <v>35.584374169545576</v>
      </c>
    </row>
    <row r="79" spans="1:7" ht="20.25" customHeight="1">
      <c r="A79" s="123" t="s">
        <v>222</v>
      </c>
      <c r="B79" s="118" t="s">
        <v>184</v>
      </c>
      <c r="C79" s="118" t="s">
        <v>96</v>
      </c>
      <c r="D79" s="118" t="s">
        <v>7</v>
      </c>
      <c r="E79" s="93">
        <f aca="true" t="shared" si="9" ref="E79:F87">E80</f>
        <v>100</v>
      </c>
      <c r="F79" s="93">
        <f t="shared" si="9"/>
        <v>78</v>
      </c>
      <c r="G79" s="93">
        <f t="shared" si="8"/>
        <v>78</v>
      </c>
    </row>
    <row r="80" spans="1:7" ht="47.25" customHeight="1">
      <c r="A80" s="236" t="s">
        <v>243</v>
      </c>
      <c r="B80" s="120" t="s">
        <v>184</v>
      </c>
      <c r="C80" s="120" t="s">
        <v>185</v>
      </c>
      <c r="D80" s="120" t="s">
        <v>7</v>
      </c>
      <c r="E80" s="91">
        <f t="shared" si="9"/>
        <v>100</v>
      </c>
      <c r="F80" s="91">
        <f t="shared" si="9"/>
        <v>78</v>
      </c>
      <c r="G80" s="91">
        <f t="shared" si="8"/>
        <v>78</v>
      </c>
    </row>
    <row r="81" spans="1:7" ht="46.5" customHeight="1">
      <c r="A81" s="236" t="s">
        <v>322</v>
      </c>
      <c r="B81" s="120" t="s">
        <v>184</v>
      </c>
      <c r="C81" s="120" t="s">
        <v>186</v>
      </c>
      <c r="D81" s="120" t="s">
        <v>7</v>
      </c>
      <c r="E81" s="91">
        <f t="shared" si="9"/>
        <v>100</v>
      </c>
      <c r="F81" s="91">
        <f t="shared" si="9"/>
        <v>78</v>
      </c>
      <c r="G81" s="91">
        <f t="shared" si="8"/>
        <v>78</v>
      </c>
    </row>
    <row r="82" spans="1:7" ht="25.5" customHeight="1">
      <c r="A82" s="108" t="s">
        <v>154</v>
      </c>
      <c r="B82" s="120" t="s">
        <v>184</v>
      </c>
      <c r="C82" s="120" t="s">
        <v>186</v>
      </c>
      <c r="D82" s="120" t="s">
        <v>66</v>
      </c>
      <c r="E82" s="91">
        <f t="shared" si="9"/>
        <v>100</v>
      </c>
      <c r="F82" s="91">
        <f t="shared" si="9"/>
        <v>78</v>
      </c>
      <c r="G82" s="91">
        <f t="shared" si="8"/>
        <v>78</v>
      </c>
    </row>
    <row r="83" spans="1:7" ht="36.75" customHeight="1">
      <c r="A83" s="108" t="s">
        <v>81</v>
      </c>
      <c r="B83" s="120" t="s">
        <v>184</v>
      </c>
      <c r="C83" s="120" t="s">
        <v>186</v>
      </c>
      <c r="D83" s="120" t="s">
        <v>82</v>
      </c>
      <c r="E83" s="91">
        <v>100</v>
      </c>
      <c r="F83" s="91">
        <v>78</v>
      </c>
      <c r="G83" s="91">
        <f t="shared" si="8"/>
        <v>78</v>
      </c>
    </row>
    <row r="84" spans="1:7" ht="18" customHeight="1">
      <c r="A84" s="123" t="s">
        <v>323</v>
      </c>
      <c r="B84" s="118" t="s">
        <v>247</v>
      </c>
      <c r="C84" s="118" t="s">
        <v>96</v>
      </c>
      <c r="D84" s="118" t="s">
        <v>7</v>
      </c>
      <c r="E84" s="93">
        <f t="shared" si="9"/>
        <v>205.3</v>
      </c>
      <c r="F84" s="93">
        <f t="shared" si="9"/>
        <v>0</v>
      </c>
      <c r="G84" s="93">
        <f t="shared" si="8"/>
        <v>0</v>
      </c>
    </row>
    <row r="85" spans="1:7" ht="45" customHeight="1">
      <c r="A85" s="236" t="s">
        <v>246</v>
      </c>
      <c r="B85" s="120" t="s">
        <v>247</v>
      </c>
      <c r="C85" s="120" t="s">
        <v>248</v>
      </c>
      <c r="D85" s="120" t="s">
        <v>7</v>
      </c>
      <c r="E85" s="91">
        <f t="shared" si="9"/>
        <v>205.3</v>
      </c>
      <c r="F85" s="91">
        <f t="shared" si="9"/>
        <v>0</v>
      </c>
      <c r="G85" s="91">
        <f t="shared" si="8"/>
        <v>0</v>
      </c>
    </row>
    <row r="86" spans="1:7" ht="45.75" customHeight="1">
      <c r="A86" s="236" t="s">
        <v>249</v>
      </c>
      <c r="B86" s="120" t="s">
        <v>247</v>
      </c>
      <c r="C86" s="120" t="s">
        <v>250</v>
      </c>
      <c r="D86" s="120" t="s">
        <v>7</v>
      </c>
      <c r="E86" s="91">
        <f t="shared" si="9"/>
        <v>205.3</v>
      </c>
      <c r="F86" s="91">
        <f t="shared" si="9"/>
        <v>0</v>
      </c>
      <c r="G86" s="91">
        <f t="shared" si="8"/>
        <v>0</v>
      </c>
    </row>
    <row r="87" spans="1:7" ht="24.75" customHeight="1">
      <c r="A87" s="108" t="s">
        <v>154</v>
      </c>
      <c r="B87" s="120" t="s">
        <v>247</v>
      </c>
      <c r="C87" s="120" t="s">
        <v>250</v>
      </c>
      <c r="D87" s="120" t="s">
        <v>66</v>
      </c>
      <c r="E87" s="91">
        <f t="shared" si="9"/>
        <v>205.3</v>
      </c>
      <c r="F87" s="91">
        <f t="shared" si="9"/>
        <v>0</v>
      </c>
      <c r="G87" s="91">
        <f t="shared" si="8"/>
        <v>0</v>
      </c>
    </row>
    <row r="88" spans="1:7" ht="34.5" customHeight="1">
      <c r="A88" s="108" t="s">
        <v>81</v>
      </c>
      <c r="B88" s="120" t="s">
        <v>247</v>
      </c>
      <c r="C88" s="120" t="s">
        <v>250</v>
      </c>
      <c r="D88" s="120" t="s">
        <v>82</v>
      </c>
      <c r="E88" s="91">
        <v>205.3</v>
      </c>
      <c r="F88" s="91">
        <v>0</v>
      </c>
      <c r="G88" s="91">
        <f t="shared" si="8"/>
        <v>0</v>
      </c>
    </row>
    <row r="89" spans="1:7" ht="16.5" customHeight="1">
      <c r="A89" s="237" t="s">
        <v>76</v>
      </c>
      <c r="B89" s="211" t="s">
        <v>57</v>
      </c>
      <c r="C89" s="211" t="s">
        <v>96</v>
      </c>
      <c r="D89" s="211" t="s">
        <v>7</v>
      </c>
      <c r="E89" s="212">
        <f>E90+E96</f>
        <v>8346.4</v>
      </c>
      <c r="F89" s="212">
        <f>F90+F96</f>
        <v>2807.4</v>
      </c>
      <c r="G89" s="212">
        <f t="shared" si="8"/>
        <v>33.63605866002109</v>
      </c>
    </row>
    <row r="90" spans="1:7" ht="34.5" customHeight="1">
      <c r="A90" s="238" t="s">
        <v>324</v>
      </c>
      <c r="B90" s="239" t="s">
        <v>57</v>
      </c>
      <c r="C90" s="239" t="s">
        <v>187</v>
      </c>
      <c r="D90" s="240" t="s">
        <v>7</v>
      </c>
      <c r="E90" s="241">
        <f aca="true" t="shared" si="10" ref="E90:F92">E91</f>
        <v>8321.4</v>
      </c>
      <c r="F90" s="241">
        <f t="shared" si="10"/>
        <v>2807.4</v>
      </c>
      <c r="G90" s="241">
        <f t="shared" si="8"/>
        <v>33.73711154373063</v>
      </c>
    </row>
    <row r="91" spans="1:7" ht="35.25" customHeight="1">
      <c r="A91" s="238" t="s">
        <v>325</v>
      </c>
      <c r="B91" s="239" t="s">
        <v>57</v>
      </c>
      <c r="C91" s="239" t="s">
        <v>188</v>
      </c>
      <c r="D91" s="240" t="s">
        <v>7</v>
      </c>
      <c r="E91" s="241">
        <f>E92+E94</f>
        <v>8321.4</v>
      </c>
      <c r="F91" s="241">
        <f>F92+F94</f>
        <v>2807.4</v>
      </c>
      <c r="G91" s="241">
        <f t="shared" si="8"/>
        <v>33.73711154373063</v>
      </c>
    </row>
    <row r="92" spans="1:7" ht="25.5" customHeight="1">
      <c r="A92" s="121" t="s">
        <v>154</v>
      </c>
      <c r="B92" s="120" t="s">
        <v>57</v>
      </c>
      <c r="C92" s="120" t="s">
        <v>188</v>
      </c>
      <c r="D92" s="242" t="s">
        <v>66</v>
      </c>
      <c r="E92" s="243">
        <f t="shared" si="10"/>
        <v>7462.8</v>
      </c>
      <c r="F92" s="243">
        <f t="shared" si="10"/>
        <v>2807.4</v>
      </c>
      <c r="G92" s="243">
        <f t="shared" si="8"/>
        <v>37.6185881974594</v>
      </c>
    </row>
    <row r="93" spans="1:7" ht="36" customHeight="1">
      <c r="A93" s="121" t="s">
        <v>81</v>
      </c>
      <c r="B93" s="120" t="s">
        <v>57</v>
      </c>
      <c r="C93" s="120" t="s">
        <v>188</v>
      </c>
      <c r="D93" s="242" t="s">
        <v>82</v>
      </c>
      <c r="E93" s="243">
        <v>7462.8</v>
      </c>
      <c r="F93" s="243">
        <v>2807.4</v>
      </c>
      <c r="G93" s="243">
        <f t="shared" si="8"/>
        <v>37.6185881974594</v>
      </c>
    </row>
    <row r="94" spans="1:7" ht="18.75" customHeight="1">
      <c r="A94" s="217" t="s">
        <v>73</v>
      </c>
      <c r="B94" s="213" t="s">
        <v>236</v>
      </c>
      <c r="C94" s="213" t="s">
        <v>188</v>
      </c>
      <c r="D94" s="213" t="s">
        <v>71</v>
      </c>
      <c r="E94" s="216">
        <f>E95</f>
        <v>858.6</v>
      </c>
      <c r="F94" s="216">
        <f>F95</f>
        <v>0</v>
      </c>
      <c r="G94" s="216">
        <f t="shared" si="8"/>
        <v>0</v>
      </c>
    </row>
    <row r="95" spans="1:7" ht="18" customHeight="1">
      <c r="A95" s="217" t="s">
        <v>85</v>
      </c>
      <c r="B95" s="213" t="s">
        <v>236</v>
      </c>
      <c r="C95" s="213" t="s">
        <v>188</v>
      </c>
      <c r="D95" s="213" t="s">
        <v>86</v>
      </c>
      <c r="E95" s="216">
        <v>858.6</v>
      </c>
      <c r="F95" s="216">
        <v>0</v>
      </c>
      <c r="G95" s="216">
        <f t="shared" si="8"/>
        <v>0</v>
      </c>
    </row>
    <row r="96" spans="1:7" ht="45.75" customHeight="1">
      <c r="A96" s="121" t="s">
        <v>254</v>
      </c>
      <c r="B96" s="120" t="s">
        <v>57</v>
      </c>
      <c r="C96" s="120" t="s">
        <v>189</v>
      </c>
      <c r="D96" s="120" t="s">
        <v>7</v>
      </c>
      <c r="E96" s="91">
        <f aca="true" t="shared" si="11" ref="E96:F98">E97</f>
        <v>25</v>
      </c>
      <c r="F96" s="91">
        <f t="shared" si="11"/>
        <v>0</v>
      </c>
      <c r="G96" s="91">
        <f t="shared" si="8"/>
        <v>0</v>
      </c>
    </row>
    <row r="97" spans="1:7" ht="36.75" customHeight="1">
      <c r="A97" s="121" t="s">
        <v>256</v>
      </c>
      <c r="B97" s="120" t="s">
        <v>57</v>
      </c>
      <c r="C97" s="120" t="s">
        <v>190</v>
      </c>
      <c r="D97" s="120" t="s">
        <v>7</v>
      </c>
      <c r="E97" s="91">
        <f t="shared" si="11"/>
        <v>25</v>
      </c>
      <c r="F97" s="91">
        <f t="shared" si="11"/>
        <v>0</v>
      </c>
      <c r="G97" s="91">
        <f t="shared" si="8"/>
        <v>0</v>
      </c>
    </row>
    <row r="98" spans="1:7" ht="26.25" customHeight="1">
      <c r="A98" s="119" t="s">
        <v>154</v>
      </c>
      <c r="B98" s="120" t="s">
        <v>57</v>
      </c>
      <c r="C98" s="120" t="s">
        <v>190</v>
      </c>
      <c r="D98" s="242" t="s">
        <v>66</v>
      </c>
      <c r="E98" s="243">
        <f t="shared" si="11"/>
        <v>25</v>
      </c>
      <c r="F98" s="243">
        <f t="shared" si="11"/>
        <v>0</v>
      </c>
      <c r="G98" s="243">
        <f t="shared" si="8"/>
        <v>0</v>
      </c>
    </row>
    <row r="99" spans="1:7" ht="35.25" customHeight="1">
      <c r="A99" s="119" t="s">
        <v>81</v>
      </c>
      <c r="B99" s="120" t="s">
        <v>57</v>
      </c>
      <c r="C99" s="120" t="s">
        <v>190</v>
      </c>
      <c r="D99" s="242" t="s">
        <v>82</v>
      </c>
      <c r="E99" s="243">
        <v>25</v>
      </c>
      <c r="F99" s="243">
        <v>0</v>
      </c>
      <c r="G99" s="243">
        <f t="shared" si="8"/>
        <v>0</v>
      </c>
    </row>
    <row r="100" spans="1:7" ht="18.75" customHeight="1">
      <c r="A100" s="244" t="s">
        <v>111</v>
      </c>
      <c r="B100" s="245" t="s">
        <v>104</v>
      </c>
      <c r="C100" s="245" t="s">
        <v>96</v>
      </c>
      <c r="D100" s="246" t="s">
        <v>7</v>
      </c>
      <c r="E100" s="247">
        <f aca="true" t="shared" si="12" ref="E100:F103">E101</f>
        <v>407.7</v>
      </c>
      <c r="F100" s="247">
        <f t="shared" si="12"/>
        <v>153.1</v>
      </c>
      <c r="G100" s="247">
        <f t="shared" si="8"/>
        <v>37.55212165808192</v>
      </c>
    </row>
    <row r="101" spans="1:7" ht="47.25" customHeight="1">
      <c r="A101" s="40" t="s">
        <v>257</v>
      </c>
      <c r="B101" s="213" t="s">
        <v>104</v>
      </c>
      <c r="C101" s="213" t="s">
        <v>191</v>
      </c>
      <c r="D101" s="223" t="s">
        <v>7</v>
      </c>
      <c r="E101" s="216">
        <f t="shared" si="12"/>
        <v>407.7</v>
      </c>
      <c r="F101" s="216">
        <f t="shared" si="12"/>
        <v>153.1</v>
      </c>
      <c r="G101" s="216">
        <f t="shared" si="8"/>
        <v>37.55212165808192</v>
      </c>
    </row>
    <row r="102" spans="1:7" ht="35.25" customHeight="1">
      <c r="A102" s="40" t="s">
        <v>259</v>
      </c>
      <c r="B102" s="213" t="s">
        <v>104</v>
      </c>
      <c r="C102" s="213" t="s">
        <v>192</v>
      </c>
      <c r="D102" s="223" t="s">
        <v>7</v>
      </c>
      <c r="E102" s="216">
        <f t="shared" si="12"/>
        <v>407.7</v>
      </c>
      <c r="F102" s="216">
        <f t="shared" si="12"/>
        <v>153.1</v>
      </c>
      <c r="G102" s="216">
        <f t="shared" si="8"/>
        <v>37.55212165808192</v>
      </c>
    </row>
    <row r="103" spans="1:7" ht="24.75" customHeight="1">
      <c r="A103" s="40" t="s">
        <v>154</v>
      </c>
      <c r="B103" s="213" t="s">
        <v>104</v>
      </c>
      <c r="C103" s="213" t="s">
        <v>192</v>
      </c>
      <c r="D103" s="223" t="s">
        <v>66</v>
      </c>
      <c r="E103" s="216">
        <f t="shared" si="12"/>
        <v>407.7</v>
      </c>
      <c r="F103" s="216">
        <f t="shared" si="12"/>
        <v>153.1</v>
      </c>
      <c r="G103" s="216">
        <f t="shared" si="8"/>
        <v>37.55212165808192</v>
      </c>
    </row>
    <row r="104" spans="1:7" ht="33.75" customHeight="1">
      <c r="A104" s="40" t="s">
        <v>81</v>
      </c>
      <c r="B104" s="213" t="s">
        <v>104</v>
      </c>
      <c r="C104" s="213" t="s">
        <v>192</v>
      </c>
      <c r="D104" s="223" t="s">
        <v>82</v>
      </c>
      <c r="E104" s="216">
        <v>407.7</v>
      </c>
      <c r="F104" s="216">
        <v>153.1</v>
      </c>
      <c r="G104" s="216">
        <f t="shared" si="8"/>
        <v>37.55212165808192</v>
      </c>
    </row>
    <row r="105" spans="1:7" ht="28.5" customHeight="1">
      <c r="A105" s="248" t="s">
        <v>51</v>
      </c>
      <c r="B105" s="249" t="s">
        <v>47</v>
      </c>
      <c r="C105" s="249" t="s">
        <v>96</v>
      </c>
      <c r="D105" s="250" t="s">
        <v>7</v>
      </c>
      <c r="E105" s="227">
        <f>E106+E114+E110</f>
        <v>348.1</v>
      </c>
      <c r="F105" s="227">
        <f>F106+F114+F110</f>
        <v>309.1</v>
      </c>
      <c r="G105" s="227">
        <f t="shared" si="8"/>
        <v>88.79632289571963</v>
      </c>
    </row>
    <row r="106" spans="1:7" ht="55.5" customHeight="1">
      <c r="A106" s="40" t="s">
        <v>326</v>
      </c>
      <c r="B106" s="213" t="s">
        <v>47</v>
      </c>
      <c r="C106" s="213" t="s">
        <v>193</v>
      </c>
      <c r="D106" s="223" t="s">
        <v>7</v>
      </c>
      <c r="E106" s="216">
        <f aca="true" t="shared" si="13" ref="E106:F108">E107</f>
        <v>5</v>
      </c>
      <c r="F106" s="216">
        <f t="shared" si="13"/>
        <v>0</v>
      </c>
      <c r="G106" s="216">
        <f t="shared" si="8"/>
        <v>0</v>
      </c>
    </row>
    <row r="107" spans="1:7" ht="59.25" customHeight="1">
      <c r="A107" s="40" t="s">
        <v>327</v>
      </c>
      <c r="B107" s="213" t="s">
        <v>47</v>
      </c>
      <c r="C107" s="213" t="s">
        <v>194</v>
      </c>
      <c r="D107" s="223" t="s">
        <v>7</v>
      </c>
      <c r="E107" s="216">
        <f t="shared" si="13"/>
        <v>5</v>
      </c>
      <c r="F107" s="216">
        <f t="shared" si="13"/>
        <v>0</v>
      </c>
      <c r="G107" s="216">
        <f t="shared" si="8"/>
        <v>0</v>
      </c>
    </row>
    <row r="108" spans="1:7" ht="25.5" customHeight="1">
      <c r="A108" s="40" t="s">
        <v>154</v>
      </c>
      <c r="B108" s="213" t="s">
        <v>47</v>
      </c>
      <c r="C108" s="213" t="s">
        <v>194</v>
      </c>
      <c r="D108" s="223" t="s">
        <v>66</v>
      </c>
      <c r="E108" s="216">
        <f t="shared" si="13"/>
        <v>5</v>
      </c>
      <c r="F108" s="216">
        <f t="shared" si="13"/>
        <v>0</v>
      </c>
      <c r="G108" s="216">
        <f aca="true" t="shared" si="14" ref="G108:G124">F108/E108*100</f>
        <v>0</v>
      </c>
    </row>
    <row r="109" spans="1:7" s="13" customFormat="1" ht="36.75" customHeight="1">
      <c r="A109" s="40" t="s">
        <v>81</v>
      </c>
      <c r="B109" s="213" t="s">
        <v>47</v>
      </c>
      <c r="C109" s="213" t="s">
        <v>194</v>
      </c>
      <c r="D109" s="223" t="s">
        <v>82</v>
      </c>
      <c r="E109" s="216">
        <v>5</v>
      </c>
      <c r="F109" s="216">
        <v>0</v>
      </c>
      <c r="G109" s="216">
        <f t="shared" si="14"/>
        <v>0</v>
      </c>
    </row>
    <row r="110" spans="1:7" s="13" customFormat="1" ht="46.5" customHeight="1">
      <c r="A110" s="40" t="s">
        <v>263</v>
      </c>
      <c r="B110" s="213" t="s">
        <v>47</v>
      </c>
      <c r="C110" s="213" t="s">
        <v>195</v>
      </c>
      <c r="D110" s="223" t="s">
        <v>7</v>
      </c>
      <c r="E110" s="216">
        <f aca="true" t="shared" si="15" ref="E110:F112">E111</f>
        <v>76.8</v>
      </c>
      <c r="F110" s="216">
        <f t="shared" si="15"/>
        <v>42.8</v>
      </c>
      <c r="G110" s="216">
        <f t="shared" si="14"/>
        <v>55.729166666666664</v>
      </c>
    </row>
    <row r="111" spans="1:7" s="13" customFormat="1" ht="45.75" customHeight="1">
      <c r="A111" s="40" t="s">
        <v>264</v>
      </c>
      <c r="B111" s="213" t="s">
        <v>47</v>
      </c>
      <c r="C111" s="213" t="s">
        <v>196</v>
      </c>
      <c r="D111" s="223" t="s">
        <v>7</v>
      </c>
      <c r="E111" s="216">
        <f t="shared" si="15"/>
        <v>76.8</v>
      </c>
      <c r="F111" s="216">
        <f t="shared" si="15"/>
        <v>42.8</v>
      </c>
      <c r="G111" s="216">
        <f t="shared" si="14"/>
        <v>55.729166666666664</v>
      </c>
    </row>
    <row r="112" spans="1:7" ht="23.25" customHeight="1">
      <c r="A112" s="40" t="s">
        <v>154</v>
      </c>
      <c r="B112" s="213" t="s">
        <v>47</v>
      </c>
      <c r="C112" s="213" t="s">
        <v>196</v>
      </c>
      <c r="D112" s="223" t="s">
        <v>66</v>
      </c>
      <c r="E112" s="216">
        <f t="shared" si="15"/>
        <v>76.8</v>
      </c>
      <c r="F112" s="216">
        <f t="shared" si="15"/>
        <v>42.8</v>
      </c>
      <c r="G112" s="216">
        <f t="shared" si="14"/>
        <v>55.729166666666664</v>
      </c>
    </row>
    <row r="113" spans="1:7" s="14" customFormat="1" ht="22.5" customHeight="1">
      <c r="A113" s="40" t="s">
        <v>81</v>
      </c>
      <c r="B113" s="213" t="s">
        <v>47</v>
      </c>
      <c r="C113" s="213" t="s">
        <v>196</v>
      </c>
      <c r="D113" s="223" t="s">
        <v>82</v>
      </c>
      <c r="E113" s="216">
        <v>76.8</v>
      </c>
      <c r="F113" s="216">
        <v>42.8</v>
      </c>
      <c r="G113" s="216">
        <f t="shared" si="14"/>
        <v>55.729166666666664</v>
      </c>
    </row>
    <row r="114" spans="1:7" ht="80.25" customHeight="1">
      <c r="A114" s="217" t="s">
        <v>309</v>
      </c>
      <c r="B114" s="213" t="s">
        <v>47</v>
      </c>
      <c r="C114" s="213" t="s">
        <v>107</v>
      </c>
      <c r="D114" s="213" t="s">
        <v>7</v>
      </c>
      <c r="E114" s="214">
        <f>E115</f>
        <v>266.3</v>
      </c>
      <c r="F114" s="214">
        <f>F115</f>
        <v>266.3</v>
      </c>
      <c r="G114" s="214">
        <f t="shared" si="14"/>
        <v>100</v>
      </c>
    </row>
    <row r="115" spans="1:7" ht="15.75" customHeight="1">
      <c r="A115" s="217" t="s">
        <v>73</v>
      </c>
      <c r="B115" s="213" t="s">
        <v>47</v>
      </c>
      <c r="C115" s="213" t="s">
        <v>107</v>
      </c>
      <c r="D115" s="213" t="s">
        <v>71</v>
      </c>
      <c r="E115" s="216">
        <f>E116</f>
        <v>266.3</v>
      </c>
      <c r="F115" s="216">
        <f>F116</f>
        <v>266.3</v>
      </c>
      <c r="G115" s="216">
        <f t="shared" si="14"/>
        <v>100</v>
      </c>
    </row>
    <row r="116" spans="1:7" ht="20.25" customHeight="1">
      <c r="A116" s="217" t="s">
        <v>85</v>
      </c>
      <c r="B116" s="213" t="s">
        <v>47</v>
      </c>
      <c r="C116" s="213" t="s">
        <v>107</v>
      </c>
      <c r="D116" s="213" t="s">
        <v>86</v>
      </c>
      <c r="E116" s="216">
        <v>266.3</v>
      </c>
      <c r="F116" s="216">
        <v>266.3</v>
      </c>
      <c r="G116" s="216">
        <f t="shared" si="14"/>
        <v>100</v>
      </c>
    </row>
    <row r="117" spans="1:7" ht="22.5" customHeight="1">
      <c r="A117" s="251" t="s">
        <v>16</v>
      </c>
      <c r="B117" s="252" t="s">
        <v>17</v>
      </c>
      <c r="C117" s="252" t="s">
        <v>96</v>
      </c>
      <c r="D117" s="252" t="s">
        <v>7</v>
      </c>
      <c r="E117" s="253">
        <f>E118+E128+E137</f>
        <v>7130.000000000001</v>
      </c>
      <c r="F117" s="253">
        <f>F118+F128+F137</f>
        <v>1297.8000000000002</v>
      </c>
      <c r="G117" s="253">
        <f t="shared" si="14"/>
        <v>18.20196353436185</v>
      </c>
    </row>
    <row r="118" spans="1:7" ht="17.25" customHeight="1">
      <c r="A118" s="225" t="s">
        <v>18</v>
      </c>
      <c r="B118" s="211" t="s">
        <v>19</v>
      </c>
      <c r="C118" s="211" t="s">
        <v>96</v>
      </c>
      <c r="D118" s="211" t="s">
        <v>7</v>
      </c>
      <c r="E118" s="212">
        <f>E119+E125+E123</f>
        <v>597.5</v>
      </c>
      <c r="F118" s="212">
        <f>F119+F125+F123</f>
        <v>248.39999999999998</v>
      </c>
      <c r="G118" s="212">
        <f t="shared" si="14"/>
        <v>41.57322175732217</v>
      </c>
    </row>
    <row r="119" spans="1:7" ht="69.75" customHeight="1">
      <c r="A119" s="254" t="s">
        <v>265</v>
      </c>
      <c r="B119" s="213" t="s">
        <v>19</v>
      </c>
      <c r="C119" s="213" t="s">
        <v>198</v>
      </c>
      <c r="D119" s="213" t="s">
        <v>7</v>
      </c>
      <c r="E119" s="255">
        <f aca="true" t="shared" si="16" ref="E119:F121">E120</f>
        <v>163.6</v>
      </c>
      <c r="F119" s="255">
        <f t="shared" si="16"/>
        <v>56.3</v>
      </c>
      <c r="G119" s="255">
        <f t="shared" si="14"/>
        <v>34.41320293398533</v>
      </c>
    </row>
    <row r="120" spans="1:7" ht="67.5" customHeight="1">
      <c r="A120" s="254" t="s">
        <v>267</v>
      </c>
      <c r="B120" s="213" t="s">
        <v>19</v>
      </c>
      <c r="C120" s="213" t="s">
        <v>199</v>
      </c>
      <c r="D120" s="213" t="s">
        <v>7</v>
      </c>
      <c r="E120" s="255">
        <f t="shared" si="16"/>
        <v>163.6</v>
      </c>
      <c r="F120" s="255">
        <f t="shared" si="16"/>
        <v>56.3</v>
      </c>
      <c r="G120" s="255">
        <f t="shared" si="14"/>
        <v>34.41320293398533</v>
      </c>
    </row>
    <row r="121" spans="1:7" ht="23.25" customHeight="1">
      <c r="A121" s="256" t="s">
        <v>154</v>
      </c>
      <c r="B121" s="257" t="s">
        <v>19</v>
      </c>
      <c r="C121" s="257" t="s">
        <v>199</v>
      </c>
      <c r="D121" s="257" t="s">
        <v>66</v>
      </c>
      <c r="E121" s="258">
        <f t="shared" si="16"/>
        <v>163.6</v>
      </c>
      <c r="F121" s="258">
        <f t="shared" si="16"/>
        <v>56.3</v>
      </c>
      <c r="G121" s="258">
        <f t="shared" si="14"/>
        <v>34.41320293398533</v>
      </c>
    </row>
    <row r="122" spans="1:7" ht="36.75" customHeight="1">
      <c r="A122" s="259" t="s">
        <v>81</v>
      </c>
      <c r="B122" s="120" t="s">
        <v>19</v>
      </c>
      <c r="C122" s="120" t="s">
        <v>199</v>
      </c>
      <c r="D122" s="120" t="s">
        <v>82</v>
      </c>
      <c r="E122" s="260">
        <v>163.6</v>
      </c>
      <c r="F122" s="260">
        <v>56.3</v>
      </c>
      <c r="G122" s="260">
        <f t="shared" si="14"/>
        <v>34.41320293398533</v>
      </c>
    </row>
    <row r="123" spans="1:7" ht="102" customHeight="1">
      <c r="A123" s="261" t="s">
        <v>268</v>
      </c>
      <c r="B123" s="262" t="s">
        <v>19</v>
      </c>
      <c r="C123" s="263" t="s">
        <v>200</v>
      </c>
      <c r="D123" s="262" t="s">
        <v>66</v>
      </c>
      <c r="E123" s="264">
        <f>E124</f>
        <v>433.9</v>
      </c>
      <c r="F123" s="264">
        <f>F124</f>
        <v>192.1</v>
      </c>
      <c r="G123" s="264">
        <f t="shared" si="14"/>
        <v>44.2728739340862</v>
      </c>
    </row>
    <row r="124" spans="1:7" ht="35.25" customHeight="1">
      <c r="A124" s="265" t="s">
        <v>81</v>
      </c>
      <c r="B124" s="266" t="s">
        <v>19</v>
      </c>
      <c r="C124" s="267" t="s">
        <v>200</v>
      </c>
      <c r="D124" s="266" t="s">
        <v>82</v>
      </c>
      <c r="E124" s="268">
        <v>433.9</v>
      </c>
      <c r="F124" s="268">
        <v>192.1</v>
      </c>
      <c r="G124" s="268">
        <f t="shared" si="14"/>
        <v>44.2728739340862</v>
      </c>
    </row>
    <row r="125" spans="1:7" ht="36" customHeight="1">
      <c r="A125" s="256" t="s">
        <v>77</v>
      </c>
      <c r="B125" s="257" t="s">
        <v>19</v>
      </c>
      <c r="C125" s="269" t="s">
        <v>105</v>
      </c>
      <c r="D125" s="257" t="s">
        <v>7</v>
      </c>
      <c r="E125" s="258">
        <f aca="true" t="shared" si="17" ref="E125:G126">E126</f>
        <v>0</v>
      </c>
      <c r="F125" s="258">
        <f t="shared" si="17"/>
        <v>0</v>
      </c>
      <c r="G125" s="258">
        <v>0</v>
      </c>
    </row>
    <row r="126" spans="1:7" s="10" customFormat="1" ht="33.75">
      <c r="A126" s="256" t="s">
        <v>89</v>
      </c>
      <c r="B126" s="257" t="s">
        <v>19</v>
      </c>
      <c r="C126" s="269" t="s">
        <v>105</v>
      </c>
      <c r="D126" s="257" t="s">
        <v>78</v>
      </c>
      <c r="E126" s="258">
        <f t="shared" si="17"/>
        <v>0</v>
      </c>
      <c r="F126" s="258">
        <f t="shared" si="17"/>
        <v>0</v>
      </c>
      <c r="G126" s="258">
        <f t="shared" si="17"/>
        <v>0</v>
      </c>
    </row>
    <row r="127" spans="1:7" ht="38.25" customHeight="1">
      <c r="A127" s="256" t="s">
        <v>90</v>
      </c>
      <c r="B127" s="257" t="s">
        <v>19</v>
      </c>
      <c r="C127" s="269" t="s">
        <v>105</v>
      </c>
      <c r="D127" s="257" t="s">
        <v>91</v>
      </c>
      <c r="E127" s="258">
        <v>0</v>
      </c>
      <c r="F127" s="258">
        <v>0</v>
      </c>
      <c r="G127" s="258">
        <v>0</v>
      </c>
    </row>
    <row r="128" spans="1:7" ht="18.75" customHeight="1">
      <c r="A128" s="270" t="s">
        <v>20</v>
      </c>
      <c r="B128" s="271" t="s">
        <v>21</v>
      </c>
      <c r="C128" s="271" t="s">
        <v>96</v>
      </c>
      <c r="D128" s="271" t="s">
        <v>7</v>
      </c>
      <c r="E128" s="272">
        <f>E129+E133</f>
        <v>690.8</v>
      </c>
      <c r="F128" s="272">
        <f>F129+F133</f>
        <v>17.5</v>
      </c>
      <c r="G128" s="272">
        <f aca="true" t="shared" si="18" ref="G128:G153">F128/E128*100</f>
        <v>2.5332947307469604</v>
      </c>
    </row>
    <row r="129" spans="1:7" ht="57" customHeight="1">
      <c r="A129" s="273" t="s">
        <v>269</v>
      </c>
      <c r="B129" s="120" t="s">
        <v>21</v>
      </c>
      <c r="C129" s="120" t="s">
        <v>201</v>
      </c>
      <c r="D129" s="120" t="s">
        <v>7</v>
      </c>
      <c r="E129" s="95">
        <f aca="true" t="shared" si="19" ref="E129:F131">E130</f>
        <v>17.5</v>
      </c>
      <c r="F129" s="95">
        <f t="shared" si="19"/>
        <v>17.5</v>
      </c>
      <c r="G129" s="95">
        <f t="shared" si="18"/>
        <v>100</v>
      </c>
    </row>
    <row r="130" spans="1:7" ht="57.75" customHeight="1">
      <c r="A130" s="273" t="s">
        <v>328</v>
      </c>
      <c r="B130" s="120" t="s">
        <v>21</v>
      </c>
      <c r="C130" s="120" t="s">
        <v>223</v>
      </c>
      <c r="D130" s="120" t="s">
        <v>7</v>
      </c>
      <c r="E130" s="95">
        <f t="shared" si="19"/>
        <v>17.5</v>
      </c>
      <c r="F130" s="95">
        <f t="shared" si="19"/>
        <v>17.5</v>
      </c>
      <c r="G130" s="95">
        <f t="shared" si="18"/>
        <v>100</v>
      </c>
    </row>
    <row r="131" spans="1:7" ht="27" customHeight="1">
      <c r="A131" s="273" t="s">
        <v>154</v>
      </c>
      <c r="B131" s="120" t="s">
        <v>21</v>
      </c>
      <c r="C131" s="120" t="s">
        <v>223</v>
      </c>
      <c r="D131" s="120" t="s">
        <v>66</v>
      </c>
      <c r="E131" s="95">
        <f t="shared" si="19"/>
        <v>17.5</v>
      </c>
      <c r="F131" s="95">
        <f t="shared" si="19"/>
        <v>17.5</v>
      </c>
      <c r="G131" s="95">
        <f t="shared" si="18"/>
        <v>100</v>
      </c>
    </row>
    <row r="132" spans="1:7" ht="35.25" customHeight="1">
      <c r="A132" s="273" t="s">
        <v>81</v>
      </c>
      <c r="B132" s="120" t="s">
        <v>21</v>
      </c>
      <c r="C132" s="120" t="s">
        <v>223</v>
      </c>
      <c r="D132" s="120" t="s">
        <v>82</v>
      </c>
      <c r="E132" s="95">
        <v>17.5</v>
      </c>
      <c r="F132" s="95">
        <v>17.5</v>
      </c>
      <c r="G132" s="95">
        <f t="shared" si="18"/>
        <v>100</v>
      </c>
    </row>
    <row r="133" spans="1:7" ht="66.75" customHeight="1">
      <c r="A133" s="274" t="s">
        <v>271</v>
      </c>
      <c r="B133" s="120" t="s">
        <v>21</v>
      </c>
      <c r="C133" s="120" t="s">
        <v>202</v>
      </c>
      <c r="D133" s="120" t="s">
        <v>7</v>
      </c>
      <c r="E133" s="260">
        <f aca="true" t="shared" si="20" ref="E133:F135">E134</f>
        <v>673.3</v>
      </c>
      <c r="F133" s="260">
        <f t="shared" si="20"/>
        <v>0</v>
      </c>
      <c r="G133" s="260">
        <f t="shared" si="18"/>
        <v>0</v>
      </c>
    </row>
    <row r="134" spans="1:7" ht="69.75" customHeight="1">
      <c r="A134" s="274" t="s">
        <v>329</v>
      </c>
      <c r="B134" s="120" t="s">
        <v>21</v>
      </c>
      <c r="C134" s="120" t="s">
        <v>203</v>
      </c>
      <c r="D134" s="120" t="s">
        <v>7</v>
      </c>
      <c r="E134" s="260">
        <f t="shared" si="20"/>
        <v>673.3</v>
      </c>
      <c r="F134" s="260">
        <f t="shared" si="20"/>
        <v>0</v>
      </c>
      <c r="G134" s="260">
        <f t="shared" si="18"/>
        <v>0</v>
      </c>
    </row>
    <row r="135" spans="1:7" s="10" customFormat="1" ht="18.75" customHeight="1">
      <c r="A135" s="11" t="s">
        <v>74</v>
      </c>
      <c r="B135" s="229" t="s">
        <v>21</v>
      </c>
      <c r="C135" s="213" t="s">
        <v>203</v>
      </c>
      <c r="D135" s="213" t="s">
        <v>68</v>
      </c>
      <c r="E135" s="275">
        <f>E136</f>
        <v>673.3</v>
      </c>
      <c r="F135" s="275">
        <f t="shared" si="20"/>
        <v>0</v>
      </c>
      <c r="G135" s="275">
        <f t="shared" si="18"/>
        <v>0</v>
      </c>
    </row>
    <row r="136" spans="1:7" ht="45.75" customHeight="1">
      <c r="A136" s="11" t="s">
        <v>155</v>
      </c>
      <c r="B136" s="229" t="s">
        <v>21</v>
      </c>
      <c r="C136" s="213" t="s">
        <v>203</v>
      </c>
      <c r="D136" s="213" t="s">
        <v>92</v>
      </c>
      <c r="E136" s="275">
        <v>673.3</v>
      </c>
      <c r="F136" s="275">
        <v>0</v>
      </c>
      <c r="G136" s="275">
        <f t="shared" si="18"/>
        <v>0</v>
      </c>
    </row>
    <row r="137" spans="1:7" ht="19.5" customHeight="1">
      <c r="A137" s="123" t="s">
        <v>22</v>
      </c>
      <c r="B137" s="118" t="s">
        <v>23</v>
      </c>
      <c r="C137" s="118" t="s">
        <v>96</v>
      </c>
      <c r="D137" s="118" t="s">
        <v>7</v>
      </c>
      <c r="E137" s="93">
        <f>E149+E145+E138+E153+E177</f>
        <v>5841.700000000001</v>
      </c>
      <c r="F137" s="93">
        <f>F149+F145+F138+F153+F177</f>
        <v>1031.9</v>
      </c>
      <c r="G137" s="93">
        <f t="shared" si="18"/>
        <v>17.664378519951384</v>
      </c>
    </row>
    <row r="138" spans="1:7" ht="48" customHeight="1">
      <c r="A138" s="129" t="s">
        <v>273</v>
      </c>
      <c r="B138" s="120" t="s">
        <v>23</v>
      </c>
      <c r="C138" s="120" t="s">
        <v>204</v>
      </c>
      <c r="D138" s="120" t="s">
        <v>7</v>
      </c>
      <c r="E138" s="91">
        <f>E139+E142</f>
        <v>258.9</v>
      </c>
      <c r="F138" s="91">
        <f>F139+F142</f>
        <v>89.9</v>
      </c>
      <c r="G138" s="91">
        <f t="shared" si="18"/>
        <v>34.72383159521051</v>
      </c>
    </row>
    <row r="139" spans="1:7" ht="15" customHeight="1">
      <c r="A139" s="130" t="s">
        <v>93</v>
      </c>
      <c r="B139" s="120" t="s">
        <v>23</v>
      </c>
      <c r="C139" s="120" t="s">
        <v>207</v>
      </c>
      <c r="D139" s="120" t="s">
        <v>7</v>
      </c>
      <c r="E139" s="91">
        <f>E140</f>
        <v>155.5</v>
      </c>
      <c r="F139" s="91">
        <f>F140</f>
        <v>32.4</v>
      </c>
      <c r="G139" s="91">
        <f t="shared" si="18"/>
        <v>20.836012861736332</v>
      </c>
    </row>
    <row r="140" spans="1:7" s="12" customFormat="1" ht="22.5" customHeight="1">
      <c r="A140" s="129" t="s">
        <v>154</v>
      </c>
      <c r="B140" s="120" t="s">
        <v>23</v>
      </c>
      <c r="C140" s="120" t="s">
        <v>207</v>
      </c>
      <c r="D140" s="120" t="s">
        <v>66</v>
      </c>
      <c r="E140" s="91">
        <f>E141</f>
        <v>155.5</v>
      </c>
      <c r="F140" s="91">
        <f>F141</f>
        <v>32.4</v>
      </c>
      <c r="G140" s="91">
        <f t="shared" si="18"/>
        <v>20.836012861736332</v>
      </c>
    </row>
    <row r="141" spans="1:7" s="12" customFormat="1" ht="34.5" customHeight="1">
      <c r="A141" s="129" t="s">
        <v>81</v>
      </c>
      <c r="B141" s="120" t="s">
        <v>23</v>
      </c>
      <c r="C141" s="120" t="s">
        <v>207</v>
      </c>
      <c r="D141" s="120" t="s">
        <v>82</v>
      </c>
      <c r="E141" s="91">
        <v>155.5</v>
      </c>
      <c r="F141" s="91">
        <v>32.4</v>
      </c>
      <c r="G141" s="91">
        <f t="shared" si="18"/>
        <v>20.836012861736332</v>
      </c>
    </row>
    <row r="142" spans="1:7" ht="18" customHeight="1">
      <c r="A142" s="130" t="s">
        <v>330</v>
      </c>
      <c r="B142" s="120" t="s">
        <v>23</v>
      </c>
      <c r="C142" s="120" t="s">
        <v>209</v>
      </c>
      <c r="D142" s="120" t="s">
        <v>7</v>
      </c>
      <c r="E142" s="91">
        <f>E143</f>
        <v>103.4</v>
      </c>
      <c r="F142" s="91">
        <f>F143</f>
        <v>57.5</v>
      </c>
      <c r="G142" s="91">
        <f t="shared" si="18"/>
        <v>55.60928433268858</v>
      </c>
    </row>
    <row r="143" spans="1:7" ht="24" customHeight="1">
      <c r="A143" s="129" t="s">
        <v>154</v>
      </c>
      <c r="B143" s="120" t="s">
        <v>23</v>
      </c>
      <c r="C143" s="120" t="s">
        <v>209</v>
      </c>
      <c r="D143" s="120" t="s">
        <v>66</v>
      </c>
      <c r="E143" s="91">
        <f>E144</f>
        <v>103.4</v>
      </c>
      <c r="F143" s="91">
        <f>F144</f>
        <v>57.5</v>
      </c>
      <c r="G143" s="91">
        <f t="shared" si="18"/>
        <v>55.60928433268858</v>
      </c>
    </row>
    <row r="144" spans="1:7" ht="35.25" customHeight="1">
      <c r="A144" s="129" t="s">
        <v>81</v>
      </c>
      <c r="B144" s="120" t="s">
        <v>23</v>
      </c>
      <c r="C144" s="120" t="s">
        <v>209</v>
      </c>
      <c r="D144" s="120" t="s">
        <v>82</v>
      </c>
      <c r="E144" s="91">
        <v>103.4</v>
      </c>
      <c r="F144" s="91">
        <v>57.5</v>
      </c>
      <c r="G144" s="91">
        <f t="shared" si="18"/>
        <v>55.60928433268858</v>
      </c>
    </row>
    <row r="145" spans="1:7" ht="58.5" customHeight="1">
      <c r="A145" s="129" t="s">
        <v>275</v>
      </c>
      <c r="B145" s="120" t="s">
        <v>23</v>
      </c>
      <c r="C145" s="120" t="s">
        <v>210</v>
      </c>
      <c r="D145" s="120" t="s">
        <v>7</v>
      </c>
      <c r="E145" s="91">
        <f aca="true" t="shared" si="21" ref="E145:F147">E146</f>
        <v>5</v>
      </c>
      <c r="F145" s="91">
        <f t="shared" si="21"/>
        <v>0</v>
      </c>
      <c r="G145" s="91">
        <f t="shared" si="18"/>
        <v>0</v>
      </c>
    </row>
    <row r="146" spans="1:7" ht="58.5" customHeight="1">
      <c r="A146" s="129" t="s">
        <v>276</v>
      </c>
      <c r="B146" s="120" t="s">
        <v>23</v>
      </c>
      <c r="C146" s="120" t="s">
        <v>212</v>
      </c>
      <c r="D146" s="120" t="s">
        <v>7</v>
      </c>
      <c r="E146" s="91">
        <f t="shared" si="21"/>
        <v>5</v>
      </c>
      <c r="F146" s="91">
        <f t="shared" si="21"/>
        <v>0</v>
      </c>
      <c r="G146" s="91">
        <f t="shared" si="18"/>
        <v>0</v>
      </c>
    </row>
    <row r="147" spans="1:7" ht="24" customHeight="1">
      <c r="A147" s="121" t="s">
        <v>154</v>
      </c>
      <c r="B147" s="120" t="s">
        <v>23</v>
      </c>
      <c r="C147" s="120" t="s">
        <v>212</v>
      </c>
      <c r="D147" s="120" t="s">
        <v>66</v>
      </c>
      <c r="E147" s="91">
        <f t="shared" si="21"/>
        <v>5</v>
      </c>
      <c r="F147" s="91">
        <f t="shared" si="21"/>
        <v>0</v>
      </c>
      <c r="G147" s="91">
        <f t="shared" si="18"/>
        <v>0</v>
      </c>
    </row>
    <row r="148" spans="1:7" ht="34.5" customHeight="1">
      <c r="A148" s="121" t="s">
        <v>81</v>
      </c>
      <c r="B148" s="120" t="s">
        <v>23</v>
      </c>
      <c r="C148" s="120" t="s">
        <v>212</v>
      </c>
      <c r="D148" s="120" t="s">
        <v>82</v>
      </c>
      <c r="E148" s="91">
        <v>5</v>
      </c>
      <c r="F148" s="91">
        <v>0</v>
      </c>
      <c r="G148" s="91">
        <f t="shared" si="18"/>
        <v>0</v>
      </c>
    </row>
    <row r="149" spans="1:7" ht="57.75" customHeight="1">
      <c r="A149" s="108" t="s">
        <v>277</v>
      </c>
      <c r="B149" s="120" t="s">
        <v>23</v>
      </c>
      <c r="C149" s="120" t="s">
        <v>213</v>
      </c>
      <c r="D149" s="120" t="s">
        <v>7</v>
      </c>
      <c r="E149" s="91">
        <f aca="true" t="shared" si="22" ref="E149:F151">E150</f>
        <v>22.3</v>
      </c>
      <c r="F149" s="91">
        <f t="shared" si="22"/>
        <v>22.3</v>
      </c>
      <c r="G149" s="91">
        <f t="shared" si="18"/>
        <v>100</v>
      </c>
    </row>
    <row r="150" spans="1:7" ht="57.75" customHeight="1">
      <c r="A150" s="108" t="s">
        <v>278</v>
      </c>
      <c r="B150" s="120" t="s">
        <v>23</v>
      </c>
      <c r="C150" s="120" t="s">
        <v>214</v>
      </c>
      <c r="D150" s="120" t="s">
        <v>7</v>
      </c>
      <c r="E150" s="91">
        <f t="shared" si="22"/>
        <v>22.3</v>
      </c>
      <c r="F150" s="91">
        <f t="shared" si="22"/>
        <v>22.3</v>
      </c>
      <c r="G150" s="91">
        <f t="shared" si="18"/>
        <v>100</v>
      </c>
    </row>
    <row r="151" spans="1:7" ht="24.75" customHeight="1">
      <c r="A151" s="121" t="s">
        <v>154</v>
      </c>
      <c r="B151" s="120" t="s">
        <v>23</v>
      </c>
      <c r="C151" s="120" t="s">
        <v>214</v>
      </c>
      <c r="D151" s="120" t="s">
        <v>66</v>
      </c>
      <c r="E151" s="91">
        <f t="shared" si="22"/>
        <v>22.3</v>
      </c>
      <c r="F151" s="91">
        <f t="shared" si="22"/>
        <v>22.3</v>
      </c>
      <c r="G151" s="91">
        <f t="shared" si="18"/>
        <v>100</v>
      </c>
    </row>
    <row r="152" spans="1:7" ht="34.5" customHeight="1">
      <c r="A152" s="121" t="s">
        <v>81</v>
      </c>
      <c r="B152" s="120" t="s">
        <v>23</v>
      </c>
      <c r="C152" s="120" t="s">
        <v>214</v>
      </c>
      <c r="D152" s="120" t="s">
        <v>82</v>
      </c>
      <c r="E152" s="91">
        <v>22.3</v>
      </c>
      <c r="F152" s="91">
        <v>22.3</v>
      </c>
      <c r="G152" s="91">
        <f t="shared" si="18"/>
        <v>100</v>
      </c>
    </row>
    <row r="153" spans="1:7" ht="44.25" customHeight="1">
      <c r="A153" s="108" t="s">
        <v>331</v>
      </c>
      <c r="B153" s="120" t="s">
        <v>23</v>
      </c>
      <c r="C153" s="120" t="s">
        <v>216</v>
      </c>
      <c r="D153" s="120" t="s">
        <v>7</v>
      </c>
      <c r="E153" s="112">
        <f>E154+E167</f>
        <v>5555.500000000001</v>
      </c>
      <c r="F153" s="112">
        <f>F154+F167</f>
        <v>919.7</v>
      </c>
      <c r="G153" s="112">
        <f t="shared" si="18"/>
        <v>16.554765547655474</v>
      </c>
    </row>
    <row r="154" spans="1:7" ht="24.75" customHeight="1">
      <c r="A154" s="276" t="s">
        <v>160</v>
      </c>
      <c r="B154" s="120" t="s">
        <v>23</v>
      </c>
      <c r="C154" s="120" t="s">
        <v>225</v>
      </c>
      <c r="D154" s="120" t="s">
        <v>66</v>
      </c>
      <c r="E154" s="112">
        <f>E155+E158+E161+E164</f>
        <v>0</v>
      </c>
      <c r="F154" s="112">
        <f>F155+F158+F161+F164</f>
        <v>0</v>
      </c>
      <c r="G154" s="112">
        <v>0</v>
      </c>
    </row>
    <row r="155" spans="1:7" ht="36" customHeight="1">
      <c r="A155" s="276" t="s">
        <v>332</v>
      </c>
      <c r="B155" s="120" t="s">
        <v>23</v>
      </c>
      <c r="C155" s="120" t="s">
        <v>225</v>
      </c>
      <c r="D155" s="120" t="s">
        <v>66</v>
      </c>
      <c r="E155" s="112">
        <f>E156</f>
        <v>0</v>
      </c>
      <c r="F155" s="112">
        <f>F156</f>
        <v>0</v>
      </c>
      <c r="G155" s="112">
        <v>0</v>
      </c>
    </row>
    <row r="156" spans="1:7" ht="24.75" customHeight="1">
      <c r="A156" s="121" t="s">
        <v>154</v>
      </c>
      <c r="B156" s="120" t="s">
        <v>23</v>
      </c>
      <c r="C156" s="120" t="s">
        <v>225</v>
      </c>
      <c r="D156" s="120" t="s">
        <v>66</v>
      </c>
      <c r="E156" s="112">
        <f>E157</f>
        <v>0</v>
      </c>
      <c r="F156" s="112">
        <f>F157</f>
        <v>0</v>
      </c>
      <c r="G156" s="112">
        <v>0</v>
      </c>
    </row>
    <row r="157" spans="1:7" ht="35.25" customHeight="1">
      <c r="A157" s="121" t="s">
        <v>81</v>
      </c>
      <c r="B157" s="120" t="s">
        <v>23</v>
      </c>
      <c r="C157" s="120" t="s">
        <v>225</v>
      </c>
      <c r="D157" s="120" t="s">
        <v>82</v>
      </c>
      <c r="E157" s="112">
        <v>0</v>
      </c>
      <c r="F157" s="112">
        <v>0</v>
      </c>
      <c r="G157" s="112">
        <v>0</v>
      </c>
    </row>
    <row r="158" spans="1:7" ht="36" customHeight="1">
      <c r="A158" s="276" t="s">
        <v>333</v>
      </c>
      <c r="B158" s="120" t="s">
        <v>23</v>
      </c>
      <c r="C158" s="120" t="s">
        <v>225</v>
      </c>
      <c r="D158" s="120" t="s">
        <v>66</v>
      </c>
      <c r="E158" s="112">
        <f>E159</f>
        <v>0</v>
      </c>
      <c r="F158" s="112">
        <f>F159</f>
        <v>0</v>
      </c>
      <c r="G158" s="112">
        <v>0</v>
      </c>
    </row>
    <row r="159" spans="1:7" ht="22.5" customHeight="1">
      <c r="A159" s="121" t="s">
        <v>154</v>
      </c>
      <c r="B159" s="120" t="s">
        <v>23</v>
      </c>
      <c r="C159" s="120" t="s">
        <v>225</v>
      </c>
      <c r="D159" s="120" t="s">
        <v>66</v>
      </c>
      <c r="E159" s="112">
        <f>E160</f>
        <v>0</v>
      </c>
      <c r="F159" s="112">
        <f>F160</f>
        <v>0</v>
      </c>
      <c r="G159" s="112">
        <v>0</v>
      </c>
    </row>
    <row r="160" spans="1:7" ht="33.75" customHeight="1">
      <c r="A160" s="121" t="s">
        <v>81</v>
      </c>
      <c r="B160" s="120" t="s">
        <v>23</v>
      </c>
      <c r="C160" s="120" t="s">
        <v>225</v>
      </c>
      <c r="D160" s="120" t="s">
        <v>82</v>
      </c>
      <c r="E160" s="112">
        <v>0</v>
      </c>
      <c r="F160" s="112">
        <v>0</v>
      </c>
      <c r="G160" s="112">
        <v>0</v>
      </c>
    </row>
    <row r="161" spans="1:7" ht="45.75" customHeight="1">
      <c r="A161" s="276" t="s">
        <v>156</v>
      </c>
      <c r="B161" s="120" t="s">
        <v>23</v>
      </c>
      <c r="C161" s="120" t="s">
        <v>225</v>
      </c>
      <c r="D161" s="120" t="s">
        <v>66</v>
      </c>
      <c r="E161" s="112">
        <f>E162</f>
        <v>0</v>
      </c>
      <c r="F161" s="112">
        <f>F162</f>
        <v>0</v>
      </c>
      <c r="G161" s="112">
        <v>0</v>
      </c>
    </row>
    <row r="162" spans="1:7" ht="22.5" customHeight="1">
      <c r="A162" s="121" t="s">
        <v>154</v>
      </c>
      <c r="B162" s="120" t="s">
        <v>23</v>
      </c>
      <c r="C162" s="120" t="s">
        <v>225</v>
      </c>
      <c r="D162" s="120" t="s">
        <v>66</v>
      </c>
      <c r="E162" s="112">
        <f>E163</f>
        <v>0</v>
      </c>
      <c r="F162" s="112">
        <f>F163</f>
        <v>0</v>
      </c>
      <c r="G162" s="112">
        <v>0</v>
      </c>
    </row>
    <row r="163" spans="1:7" ht="33.75" customHeight="1">
      <c r="A163" s="121" t="s">
        <v>81</v>
      </c>
      <c r="B163" s="120" t="s">
        <v>23</v>
      </c>
      <c r="C163" s="120" t="s">
        <v>225</v>
      </c>
      <c r="D163" s="120" t="s">
        <v>82</v>
      </c>
      <c r="E163" s="112">
        <v>0</v>
      </c>
      <c r="F163" s="112">
        <v>0</v>
      </c>
      <c r="G163" s="112">
        <v>0</v>
      </c>
    </row>
    <row r="164" spans="1:7" ht="45.75" customHeight="1">
      <c r="A164" s="276" t="s">
        <v>163</v>
      </c>
      <c r="B164" s="120" t="s">
        <v>23</v>
      </c>
      <c r="C164" s="120" t="s">
        <v>224</v>
      </c>
      <c r="D164" s="120" t="s">
        <v>66</v>
      </c>
      <c r="E164" s="112">
        <f>E165</f>
        <v>0</v>
      </c>
      <c r="F164" s="112">
        <f>F165</f>
        <v>0</v>
      </c>
      <c r="G164" s="112">
        <v>0</v>
      </c>
    </row>
    <row r="165" spans="1:7" ht="23.25" customHeight="1">
      <c r="A165" s="121" t="s">
        <v>154</v>
      </c>
      <c r="B165" s="120" t="s">
        <v>23</v>
      </c>
      <c r="C165" s="120" t="s">
        <v>224</v>
      </c>
      <c r="D165" s="120" t="s">
        <v>66</v>
      </c>
      <c r="E165" s="112">
        <f>E166</f>
        <v>0</v>
      </c>
      <c r="F165" s="112">
        <f>F166</f>
        <v>0</v>
      </c>
      <c r="G165" s="112">
        <v>0</v>
      </c>
    </row>
    <row r="166" spans="1:7" ht="33" customHeight="1">
      <c r="A166" s="121" t="s">
        <v>81</v>
      </c>
      <c r="B166" s="120" t="s">
        <v>23</v>
      </c>
      <c r="C166" s="120" t="s">
        <v>224</v>
      </c>
      <c r="D166" s="120" t="s">
        <v>82</v>
      </c>
      <c r="E166" s="112">
        <v>0</v>
      </c>
      <c r="F166" s="112">
        <v>0</v>
      </c>
      <c r="G166" s="112">
        <v>0</v>
      </c>
    </row>
    <row r="167" spans="1:7" ht="23.25" customHeight="1">
      <c r="A167" s="276" t="s">
        <v>162</v>
      </c>
      <c r="B167" s="120" t="s">
        <v>23</v>
      </c>
      <c r="C167" s="120" t="s">
        <v>226</v>
      </c>
      <c r="D167" s="120" t="s">
        <v>66</v>
      </c>
      <c r="E167" s="112">
        <f>E168+E171+E174</f>
        <v>5555.500000000001</v>
      </c>
      <c r="F167" s="112">
        <f>F168+F171+F174</f>
        <v>919.7</v>
      </c>
      <c r="G167" s="112">
        <f aca="true" t="shared" si="23" ref="G167:G176">F167/E167*100</f>
        <v>16.554765547655474</v>
      </c>
    </row>
    <row r="168" spans="1:7" ht="33.75" customHeight="1">
      <c r="A168" s="276" t="s">
        <v>332</v>
      </c>
      <c r="B168" s="120" t="s">
        <v>23</v>
      </c>
      <c r="C168" s="120" t="s">
        <v>226</v>
      </c>
      <c r="D168" s="120" t="s">
        <v>66</v>
      </c>
      <c r="E168" s="112">
        <f>E169</f>
        <v>5172.1</v>
      </c>
      <c r="F168" s="112">
        <f>F169</f>
        <v>856.2</v>
      </c>
      <c r="G168" s="112">
        <f t="shared" si="23"/>
        <v>16.554204288393496</v>
      </c>
    </row>
    <row r="169" spans="1:7" ht="24.75" customHeight="1">
      <c r="A169" s="121" t="s">
        <v>154</v>
      </c>
      <c r="B169" s="120" t="s">
        <v>23</v>
      </c>
      <c r="C169" s="120" t="s">
        <v>226</v>
      </c>
      <c r="D169" s="120" t="s">
        <v>66</v>
      </c>
      <c r="E169" s="112">
        <f>E170</f>
        <v>5172.1</v>
      </c>
      <c r="F169" s="112">
        <f>F170</f>
        <v>856.2</v>
      </c>
      <c r="G169" s="112">
        <f t="shared" si="23"/>
        <v>16.554204288393496</v>
      </c>
    </row>
    <row r="170" spans="1:7" ht="34.5" customHeight="1">
      <c r="A170" s="121" t="s">
        <v>81</v>
      </c>
      <c r="B170" s="120" t="s">
        <v>23</v>
      </c>
      <c r="C170" s="120" t="s">
        <v>226</v>
      </c>
      <c r="D170" s="120" t="s">
        <v>82</v>
      </c>
      <c r="E170" s="112">
        <v>5172.1</v>
      </c>
      <c r="F170" s="112">
        <v>856.2</v>
      </c>
      <c r="G170" s="112">
        <f t="shared" si="23"/>
        <v>16.554204288393496</v>
      </c>
    </row>
    <row r="171" spans="1:7" ht="35.25" customHeight="1">
      <c r="A171" s="276" t="s">
        <v>333</v>
      </c>
      <c r="B171" s="120" t="s">
        <v>23</v>
      </c>
      <c r="C171" s="120" t="s">
        <v>226</v>
      </c>
      <c r="D171" s="120" t="s">
        <v>66</v>
      </c>
      <c r="E171" s="112">
        <f>E172</f>
        <v>105.6</v>
      </c>
      <c r="F171" s="112">
        <f>F172</f>
        <v>17.5</v>
      </c>
      <c r="G171" s="112">
        <f t="shared" si="23"/>
        <v>16.5719696969697</v>
      </c>
    </row>
    <row r="172" spans="1:7" ht="24.75" customHeight="1">
      <c r="A172" s="121" t="s">
        <v>154</v>
      </c>
      <c r="B172" s="120" t="s">
        <v>23</v>
      </c>
      <c r="C172" s="120" t="s">
        <v>226</v>
      </c>
      <c r="D172" s="120" t="s">
        <v>66</v>
      </c>
      <c r="E172" s="112">
        <f>E173</f>
        <v>105.6</v>
      </c>
      <c r="F172" s="112">
        <f>F173</f>
        <v>17.5</v>
      </c>
      <c r="G172" s="112">
        <f t="shared" si="23"/>
        <v>16.5719696969697</v>
      </c>
    </row>
    <row r="173" spans="1:7" ht="34.5" customHeight="1">
      <c r="A173" s="121" t="s">
        <v>81</v>
      </c>
      <c r="B173" s="120" t="s">
        <v>23</v>
      </c>
      <c r="C173" s="120" t="s">
        <v>226</v>
      </c>
      <c r="D173" s="120" t="s">
        <v>82</v>
      </c>
      <c r="E173" s="112">
        <v>105.6</v>
      </c>
      <c r="F173" s="112">
        <v>17.5</v>
      </c>
      <c r="G173" s="112">
        <f t="shared" si="23"/>
        <v>16.5719696969697</v>
      </c>
    </row>
    <row r="174" spans="1:7" ht="45.75" customHeight="1">
      <c r="A174" s="276" t="s">
        <v>156</v>
      </c>
      <c r="B174" s="120" t="s">
        <v>23</v>
      </c>
      <c r="C174" s="120" t="s">
        <v>226</v>
      </c>
      <c r="D174" s="120" t="s">
        <v>66</v>
      </c>
      <c r="E174" s="112">
        <f>E175</f>
        <v>277.8</v>
      </c>
      <c r="F174" s="112">
        <f>F175</f>
        <v>46</v>
      </c>
      <c r="G174" s="112">
        <f t="shared" si="23"/>
        <v>16.55867530597552</v>
      </c>
    </row>
    <row r="175" spans="1:7" ht="24.75" customHeight="1">
      <c r="A175" s="121" t="s">
        <v>154</v>
      </c>
      <c r="B175" s="120" t="s">
        <v>23</v>
      </c>
      <c r="C175" s="120" t="s">
        <v>226</v>
      </c>
      <c r="D175" s="120" t="s">
        <v>66</v>
      </c>
      <c r="E175" s="112">
        <f>E176</f>
        <v>277.8</v>
      </c>
      <c r="F175" s="112">
        <f>F176</f>
        <v>46</v>
      </c>
      <c r="G175" s="112">
        <f t="shared" si="23"/>
        <v>16.55867530597552</v>
      </c>
    </row>
    <row r="176" spans="1:7" ht="34.5" customHeight="1">
      <c r="A176" s="121" t="s">
        <v>81</v>
      </c>
      <c r="B176" s="120" t="s">
        <v>23</v>
      </c>
      <c r="C176" s="120" t="s">
        <v>226</v>
      </c>
      <c r="D176" s="120" t="s">
        <v>82</v>
      </c>
      <c r="E176" s="112">
        <v>277.8</v>
      </c>
      <c r="F176" s="112">
        <v>46</v>
      </c>
      <c r="G176" s="112">
        <f t="shared" si="23"/>
        <v>16.55867530597552</v>
      </c>
    </row>
    <row r="177" spans="1:7" ht="46.5" customHeight="1">
      <c r="A177" s="121" t="s">
        <v>217</v>
      </c>
      <c r="B177" s="120" t="s">
        <v>23</v>
      </c>
      <c r="C177" s="122" t="s">
        <v>218</v>
      </c>
      <c r="D177" s="120" t="s">
        <v>7</v>
      </c>
      <c r="E177" s="112">
        <f aca="true" t="shared" si="24" ref="E177:F179">E178</f>
        <v>0</v>
      </c>
      <c r="F177" s="112">
        <f t="shared" si="24"/>
        <v>0</v>
      </c>
      <c r="G177" s="112">
        <v>0</v>
      </c>
    </row>
    <row r="178" spans="1:7" ht="46.5" customHeight="1">
      <c r="A178" s="121" t="s">
        <v>220</v>
      </c>
      <c r="B178" s="120" t="s">
        <v>23</v>
      </c>
      <c r="C178" s="122" t="s">
        <v>218</v>
      </c>
      <c r="D178" s="120" t="s">
        <v>7</v>
      </c>
      <c r="E178" s="112">
        <f t="shared" si="24"/>
        <v>0</v>
      </c>
      <c r="F178" s="112">
        <f t="shared" si="24"/>
        <v>0</v>
      </c>
      <c r="G178" s="112">
        <v>0</v>
      </c>
    </row>
    <row r="179" spans="1:7" ht="26.25" customHeight="1">
      <c r="A179" s="121" t="s">
        <v>154</v>
      </c>
      <c r="B179" s="120" t="s">
        <v>23</v>
      </c>
      <c r="C179" s="122" t="s">
        <v>221</v>
      </c>
      <c r="D179" s="120" t="s">
        <v>66</v>
      </c>
      <c r="E179" s="112">
        <f t="shared" si="24"/>
        <v>0</v>
      </c>
      <c r="F179" s="112">
        <f t="shared" si="24"/>
        <v>0</v>
      </c>
      <c r="G179" s="112">
        <v>0</v>
      </c>
    </row>
    <row r="180" spans="1:7" ht="37.5" customHeight="1">
      <c r="A180" s="121" t="s">
        <v>81</v>
      </c>
      <c r="B180" s="120" t="s">
        <v>23</v>
      </c>
      <c r="C180" s="122" t="s">
        <v>221</v>
      </c>
      <c r="D180" s="120" t="s">
        <v>82</v>
      </c>
      <c r="E180" s="112">
        <v>0</v>
      </c>
      <c r="F180" s="112">
        <v>0</v>
      </c>
      <c r="G180" s="112">
        <v>0</v>
      </c>
    </row>
    <row r="181" spans="1:7" ht="18" customHeight="1">
      <c r="A181" s="131" t="s">
        <v>157</v>
      </c>
      <c r="B181" s="117" t="s">
        <v>158</v>
      </c>
      <c r="C181" s="117" t="s">
        <v>96</v>
      </c>
      <c r="D181" s="117" t="s">
        <v>7</v>
      </c>
      <c r="E181" s="94">
        <f>SUM(E182)</f>
        <v>184.9</v>
      </c>
      <c r="F181" s="94">
        <f>SUM(F182)</f>
        <v>0</v>
      </c>
      <c r="G181" s="94">
        <f aca="true" t="shared" si="25" ref="G181:G190">F181/E181*100</f>
        <v>0</v>
      </c>
    </row>
    <row r="182" spans="1:7" ht="29.25" customHeight="1">
      <c r="A182" s="123" t="s">
        <v>159</v>
      </c>
      <c r="B182" s="118" t="s">
        <v>148</v>
      </c>
      <c r="C182" s="118" t="s">
        <v>96</v>
      </c>
      <c r="D182" s="118" t="s">
        <v>7</v>
      </c>
      <c r="E182" s="93">
        <f aca="true" t="shared" si="26" ref="E182:F184">E183</f>
        <v>184.9</v>
      </c>
      <c r="F182" s="93">
        <f t="shared" si="26"/>
        <v>0</v>
      </c>
      <c r="G182" s="93">
        <f t="shared" si="25"/>
        <v>0</v>
      </c>
    </row>
    <row r="183" spans="1:7" ht="18.75" customHeight="1">
      <c r="A183" s="276" t="s">
        <v>147</v>
      </c>
      <c r="B183" s="120" t="s">
        <v>148</v>
      </c>
      <c r="C183" s="120" t="s">
        <v>149</v>
      </c>
      <c r="D183" s="120" t="s">
        <v>7</v>
      </c>
      <c r="E183" s="91">
        <f t="shared" si="26"/>
        <v>184.9</v>
      </c>
      <c r="F183" s="91">
        <f t="shared" si="26"/>
        <v>0</v>
      </c>
      <c r="G183" s="91">
        <f t="shared" si="25"/>
        <v>0</v>
      </c>
    </row>
    <row r="184" spans="1:7" ht="24" customHeight="1">
      <c r="A184" s="121" t="s">
        <v>154</v>
      </c>
      <c r="B184" s="120" t="s">
        <v>148</v>
      </c>
      <c r="C184" s="120" t="s">
        <v>149</v>
      </c>
      <c r="D184" s="120" t="s">
        <v>66</v>
      </c>
      <c r="E184" s="91">
        <f t="shared" si="26"/>
        <v>184.9</v>
      </c>
      <c r="F184" s="91">
        <f t="shared" si="26"/>
        <v>0</v>
      </c>
      <c r="G184" s="91">
        <f t="shared" si="25"/>
        <v>0</v>
      </c>
    </row>
    <row r="185" spans="1:7" ht="36" customHeight="1">
      <c r="A185" s="121" t="s">
        <v>81</v>
      </c>
      <c r="B185" s="120" t="s">
        <v>148</v>
      </c>
      <c r="C185" s="120" t="s">
        <v>149</v>
      </c>
      <c r="D185" s="120" t="s">
        <v>82</v>
      </c>
      <c r="E185" s="91">
        <v>184.9</v>
      </c>
      <c r="F185" s="91">
        <v>0</v>
      </c>
      <c r="G185" s="91">
        <f t="shared" si="25"/>
        <v>0</v>
      </c>
    </row>
    <row r="186" spans="1:7" ht="18" customHeight="1">
      <c r="A186" s="131" t="s">
        <v>24</v>
      </c>
      <c r="B186" s="117" t="s">
        <v>25</v>
      </c>
      <c r="C186" s="117" t="s">
        <v>96</v>
      </c>
      <c r="D186" s="117" t="s">
        <v>7</v>
      </c>
      <c r="E186" s="94">
        <f>SUM(E187)</f>
        <v>1</v>
      </c>
      <c r="F186" s="94">
        <f>SUM(F187)</f>
        <v>0</v>
      </c>
      <c r="G186" s="94">
        <f t="shared" si="25"/>
        <v>0</v>
      </c>
    </row>
    <row r="187" spans="1:7" ht="15" customHeight="1">
      <c r="A187" s="123" t="s">
        <v>334</v>
      </c>
      <c r="B187" s="118" t="s">
        <v>26</v>
      </c>
      <c r="C187" s="118" t="s">
        <v>96</v>
      </c>
      <c r="D187" s="118" t="s">
        <v>7</v>
      </c>
      <c r="E187" s="93">
        <f>E189</f>
        <v>1</v>
      </c>
      <c r="F187" s="93">
        <f>F189</f>
        <v>0</v>
      </c>
      <c r="G187" s="93">
        <f t="shared" si="25"/>
        <v>0</v>
      </c>
    </row>
    <row r="188" spans="1:7" ht="24.75" customHeight="1">
      <c r="A188" s="126" t="s">
        <v>309</v>
      </c>
      <c r="B188" s="120" t="s">
        <v>26</v>
      </c>
      <c r="C188" s="120" t="s">
        <v>107</v>
      </c>
      <c r="D188" s="120" t="s">
        <v>7</v>
      </c>
      <c r="E188" s="91">
        <f>E189</f>
        <v>1</v>
      </c>
      <c r="F188" s="91">
        <f>F189</f>
        <v>0</v>
      </c>
      <c r="G188" s="91">
        <f t="shared" si="25"/>
        <v>0</v>
      </c>
    </row>
    <row r="189" spans="1:7" ht="34.5" customHeight="1">
      <c r="A189" s="108" t="s">
        <v>73</v>
      </c>
      <c r="B189" s="120" t="s">
        <v>26</v>
      </c>
      <c r="C189" s="120" t="s">
        <v>107</v>
      </c>
      <c r="D189" s="120" t="s">
        <v>71</v>
      </c>
      <c r="E189" s="91">
        <f>E190</f>
        <v>1</v>
      </c>
      <c r="F189" s="91">
        <f>F190</f>
        <v>0</v>
      </c>
      <c r="G189" s="91">
        <f t="shared" si="25"/>
        <v>0</v>
      </c>
    </row>
    <row r="190" spans="1:7" s="15" customFormat="1" ht="15" customHeight="1">
      <c r="A190" s="108" t="s">
        <v>85</v>
      </c>
      <c r="B190" s="120" t="s">
        <v>26</v>
      </c>
      <c r="C190" s="120" t="s">
        <v>107</v>
      </c>
      <c r="D190" s="120" t="s">
        <v>86</v>
      </c>
      <c r="E190" s="91">
        <v>1</v>
      </c>
      <c r="F190" s="91">
        <v>0</v>
      </c>
      <c r="G190" s="91">
        <f t="shared" si="25"/>
        <v>0</v>
      </c>
    </row>
    <row r="191" spans="1:7" s="14" customFormat="1" ht="18" customHeight="1">
      <c r="A191" s="277" t="s">
        <v>335</v>
      </c>
      <c r="B191" s="127" t="s">
        <v>56</v>
      </c>
      <c r="C191" s="127" t="s">
        <v>96</v>
      </c>
      <c r="D191" s="127" t="s">
        <v>7</v>
      </c>
      <c r="E191" s="128">
        <f>E192+E196</f>
        <v>11606.4</v>
      </c>
      <c r="F191" s="128">
        <f>F192+F196</f>
        <v>5233.9</v>
      </c>
      <c r="G191" s="128">
        <f>G192+G196</f>
        <v>93.22074709794398</v>
      </c>
    </row>
    <row r="192" spans="1:7" ht="18.75" customHeight="1">
      <c r="A192" s="278" t="s">
        <v>336</v>
      </c>
      <c r="B192" s="279" t="s">
        <v>53</v>
      </c>
      <c r="C192" s="279" t="s">
        <v>96</v>
      </c>
      <c r="D192" s="279" t="s">
        <v>7</v>
      </c>
      <c r="E192" s="280">
        <f>E194</f>
        <v>10847</v>
      </c>
      <c r="F192" s="280">
        <f>F194</f>
        <v>4866.7</v>
      </c>
      <c r="G192" s="280">
        <f aca="true" t="shared" si="27" ref="G192:G211">F192/E192*100</f>
        <v>44.86678344242648</v>
      </c>
    </row>
    <row r="193" spans="1:7" ht="78.75" customHeight="1">
      <c r="A193" s="126" t="s">
        <v>337</v>
      </c>
      <c r="B193" s="120" t="s">
        <v>53</v>
      </c>
      <c r="C193" s="120" t="s">
        <v>107</v>
      </c>
      <c r="D193" s="120" t="s">
        <v>7</v>
      </c>
      <c r="E193" s="91">
        <f>E194</f>
        <v>10847</v>
      </c>
      <c r="F193" s="91">
        <f>F194</f>
        <v>4866.7</v>
      </c>
      <c r="G193" s="91">
        <f t="shared" si="27"/>
        <v>44.86678344242648</v>
      </c>
    </row>
    <row r="194" spans="1:7" ht="12.75">
      <c r="A194" s="108" t="s">
        <v>73</v>
      </c>
      <c r="B194" s="120" t="s">
        <v>53</v>
      </c>
      <c r="C194" s="120" t="s">
        <v>107</v>
      </c>
      <c r="D194" s="120" t="s">
        <v>71</v>
      </c>
      <c r="E194" s="243">
        <f>E195</f>
        <v>10847</v>
      </c>
      <c r="F194" s="243">
        <f>F195</f>
        <v>4866.7</v>
      </c>
      <c r="G194" s="243">
        <f t="shared" si="27"/>
        <v>44.86678344242648</v>
      </c>
    </row>
    <row r="195" spans="1:7" ht="12.75">
      <c r="A195" s="108" t="s">
        <v>85</v>
      </c>
      <c r="B195" s="120" t="s">
        <v>53</v>
      </c>
      <c r="C195" s="120" t="s">
        <v>107</v>
      </c>
      <c r="D195" s="120" t="s">
        <v>86</v>
      </c>
      <c r="E195" s="243">
        <v>10847</v>
      </c>
      <c r="F195" s="243">
        <v>4866.7</v>
      </c>
      <c r="G195" s="243">
        <f t="shared" si="27"/>
        <v>44.86678344242648</v>
      </c>
    </row>
    <row r="196" spans="1:7" ht="25.5">
      <c r="A196" s="281" t="s">
        <v>338</v>
      </c>
      <c r="B196" s="118" t="s">
        <v>61</v>
      </c>
      <c r="C196" s="118" t="s">
        <v>96</v>
      </c>
      <c r="D196" s="118" t="s">
        <v>7</v>
      </c>
      <c r="E196" s="93">
        <f aca="true" t="shared" si="28" ref="E196:F198">E197</f>
        <v>759.4</v>
      </c>
      <c r="F196" s="93">
        <f t="shared" si="28"/>
        <v>367.2</v>
      </c>
      <c r="G196" s="93">
        <f t="shared" si="27"/>
        <v>48.35396365551751</v>
      </c>
    </row>
    <row r="197" spans="1:7" ht="79.5" customHeight="1">
      <c r="A197" s="126" t="s">
        <v>337</v>
      </c>
      <c r="B197" s="120" t="s">
        <v>61</v>
      </c>
      <c r="C197" s="120" t="s">
        <v>107</v>
      </c>
      <c r="D197" s="120" t="s">
        <v>7</v>
      </c>
      <c r="E197" s="91">
        <f t="shared" si="28"/>
        <v>759.4</v>
      </c>
      <c r="F197" s="91">
        <f t="shared" si="28"/>
        <v>367.2</v>
      </c>
      <c r="G197" s="91">
        <f t="shared" si="27"/>
        <v>48.35396365551751</v>
      </c>
    </row>
    <row r="198" spans="1:7" ht="12.75">
      <c r="A198" s="108" t="s">
        <v>73</v>
      </c>
      <c r="B198" s="120" t="s">
        <v>61</v>
      </c>
      <c r="C198" s="120" t="s">
        <v>107</v>
      </c>
      <c r="D198" s="120" t="s">
        <v>71</v>
      </c>
      <c r="E198" s="91">
        <f t="shared" si="28"/>
        <v>759.4</v>
      </c>
      <c r="F198" s="91">
        <f t="shared" si="28"/>
        <v>367.2</v>
      </c>
      <c r="G198" s="91">
        <f t="shared" si="27"/>
        <v>48.35396365551751</v>
      </c>
    </row>
    <row r="199" spans="1:7" ht="12.75">
      <c r="A199" s="108" t="s">
        <v>85</v>
      </c>
      <c r="B199" s="120" t="s">
        <v>61</v>
      </c>
      <c r="C199" s="120" t="s">
        <v>107</v>
      </c>
      <c r="D199" s="120" t="s">
        <v>86</v>
      </c>
      <c r="E199" s="91">
        <v>759.4</v>
      </c>
      <c r="F199" s="91">
        <v>367.2</v>
      </c>
      <c r="G199" s="91">
        <f t="shared" si="27"/>
        <v>48.35396365551751</v>
      </c>
    </row>
    <row r="200" spans="1:7" s="14" customFormat="1" ht="12.75">
      <c r="A200" s="124" t="s">
        <v>27</v>
      </c>
      <c r="B200" s="117" t="s">
        <v>28</v>
      </c>
      <c r="C200" s="117" t="s">
        <v>96</v>
      </c>
      <c r="D200" s="117" t="s">
        <v>7</v>
      </c>
      <c r="E200" s="94">
        <f>E201</f>
        <v>172.7</v>
      </c>
      <c r="F200" s="94">
        <f>F201</f>
        <v>75.9</v>
      </c>
      <c r="G200" s="94">
        <f t="shared" si="27"/>
        <v>43.94904458598727</v>
      </c>
    </row>
    <row r="201" spans="1:7" s="14" customFormat="1" ht="19.5" customHeight="1">
      <c r="A201" s="125" t="s">
        <v>339</v>
      </c>
      <c r="B201" s="118" t="s">
        <v>29</v>
      </c>
      <c r="C201" s="118" t="s">
        <v>96</v>
      </c>
      <c r="D201" s="118" t="s">
        <v>7</v>
      </c>
      <c r="E201" s="93">
        <f>E202</f>
        <v>172.7</v>
      </c>
      <c r="F201" s="93">
        <f>F202</f>
        <v>75.9</v>
      </c>
      <c r="G201" s="93">
        <f t="shared" si="27"/>
        <v>43.94904458598727</v>
      </c>
    </row>
    <row r="202" spans="1:7" s="14" customFormat="1" ht="48.75" customHeight="1">
      <c r="A202" s="121" t="s">
        <v>234</v>
      </c>
      <c r="B202" s="120" t="s">
        <v>29</v>
      </c>
      <c r="C202" s="120" t="s">
        <v>168</v>
      </c>
      <c r="D202" s="120" t="s">
        <v>7</v>
      </c>
      <c r="E202" s="91">
        <f>SUM(E204)</f>
        <v>172.7</v>
      </c>
      <c r="F202" s="91">
        <f>SUM(F204)</f>
        <v>75.9</v>
      </c>
      <c r="G202" s="91">
        <f t="shared" si="27"/>
        <v>43.94904458598727</v>
      </c>
    </row>
    <row r="203" spans="1:7" s="14" customFormat="1" ht="47.25" customHeight="1">
      <c r="A203" s="121" t="s">
        <v>235</v>
      </c>
      <c r="B203" s="120" t="s">
        <v>29</v>
      </c>
      <c r="C203" s="120" t="s">
        <v>169</v>
      </c>
      <c r="D203" s="120" t="s">
        <v>7</v>
      </c>
      <c r="E203" s="91">
        <f>SUM(E205)</f>
        <v>172.7</v>
      </c>
      <c r="F203" s="91">
        <f>SUM(F205)</f>
        <v>75.9</v>
      </c>
      <c r="G203" s="91">
        <f t="shared" si="27"/>
        <v>43.94904458598727</v>
      </c>
    </row>
    <row r="204" spans="1:7" s="15" customFormat="1" ht="24" customHeight="1">
      <c r="A204" s="121" t="s">
        <v>340</v>
      </c>
      <c r="B204" s="120" t="s">
        <v>29</v>
      </c>
      <c r="C204" s="120" t="s">
        <v>169</v>
      </c>
      <c r="D204" s="120" t="s">
        <v>63</v>
      </c>
      <c r="E204" s="91">
        <f>E205</f>
        <v>172.7</v>
      </c>
      <c r="F204" s="91">
        <f>F205</f>
        <v>75.9</v>
      </c>
      <c r="G204" s="91">
        <f t="shared" si="27"/>
        <v>43.94904458598727</v>
      </c>
    </row>
    <row r="205" spans="1:7" s="14" customFormat="1" ht="22.5">
      <c r="A205" s="121" t="s">
        <v>341</v>
      </c>
      <c r="B205" s="120" t="s">
        <v>29</v>
      </c>
      <c r="C205" s="120" t="s">
        <v>169</v>
      </c>
      <c r="D205" s="120" t="s">
        <v>342</v>
      </c>
      <c r="E205" s="91">
        <v>172.7</v>
      </c>
      <c r="F205" s="91">
        <v>75.9</v>
      </c>
      <c r="G205" s="91">
        <f t="shared" si="27"/>
        <v>43.94904458598727</v>
      </c>
    </row>
    <row r="206" spans="1:7" s="14" customFormat="1" ht="18" customHeight="1">
      <c r="A206" s="124" t="s">
        <v>54</v>
      </c>
      <c r="B206" s="117" t="s">
        <v>30</v>
      </c>
      <c r="C206" s="117" t="s">
        <v>96</v>
      </c>
      <c r="D206" s="117" t="s">
        <v>7</v>
      </c>
      <c r="E206" s="282">
        <f>E207</f>
        <v>146.5</v>
      </c>
      <c r="F206" s="282">
        <f>F207</f>
        <v>73.2</v>
      </c>
      <c r="G206" s="94">
        <f t="shared" si="27"/>
        <v>49.965870307167236</v>
      </c>
    </row>
    <row r="207" spans="1:7" s="14" customFormat="1" ht="20.25" customHeight="1">
      <c r="A207" s="125" t="s">
        <v>343</v>
      </c>
      <c r="B207" s="118" t="s">
        <v>55</v>
      </c>
      <c r="C207" s="118" t="s">
        <v>96</v>
      </c>
      <c r="D207" s="118" t="s">
        <v>7</v>
      </c>
      <c r="E207" s="283">
        <f>E209</f>
        <v>146.5</v>
      </c>
      <c r="F207" s="283">
        <f>F209</f>
        <v>73.2</v>
      </c>
      <c r="G207" s="93">
        <f t="shared" si="27"/>
        <v>49.965870307167236</v>
      </c>
    </row>
    <row r="208" spans="1:7" ht="78.75" customHeight="1">
      <c r="A208" s="126" t="s">
        <v>337</v>
      </c>
      <c r="B208" s="120" t="s">
        <v>55</v>
      </c>
      <c r="C208" s="120" t="s">
        <v>107</v>
      </c>
      <c r="D208" s="120" t="s">
        <v>7</v>
      </c>
      <c r="E208" s="284">
        <f>E209</f>
        <v>146.5</v>
      </c>
      <c r="F208" s="284">
        <f>F209</f>
        <v>73.2</v>
      </c>
      <c r="G208" s="91">
        <f t="shared" si="27"/>
        <v>49.965870307167236</v>
      </c>
    </row>
    <row r="209" spans="1:7" ht="14.25" customHeight="1">
      <c r="A209" s="108" t="s">
        <v>73</v>
      </c>
      <c r="B209" s="120" t="s">
        <v>55</v>
      </c>
      <c r="C209" s="120" t="s">
        <v>107</v>
      </c>
      <c r="D209" s="120" t="s">
        <v>71</v>
      </c>
      <c r="E209" s="284">
        <f>E210</f>
        <v>146.5</v>
      </c>
      <c r="F209" s="284">
        <f>F210</f>
        <v>73.2</v>
      </c>
      <c r="G209" s="91">
        <f t="shared" si="27"/>
        <v>49.965870307167236</v>
      </c>
    </row>
    <row r="210" spans="1:7" ht="12.75">
      <c r="A210" s="108" t="s">
        <v>85</v>
      </c>
      <c r="B210" s="120" t="s">
        <v>55</v>
      </c>
      <c r="C210" s="120" t="s">
        <v>107</v>
      </c>
      <c r="D210" s="120" t="s">
        <v>86</v>
      </c>
      <c r="E210" s="284">
        <v>146.5</v>
      </c>
      <c r="F210" s="284">
        <v>73.2</v>
      </c>
      <c r="G210" s="91">
        <f t="shared" si="27"/>
        <v>49.965870307167236</v>
      </c>
    </row>
    <row r="211" spans="1:7" ht="12.75">
      <c r="A211" s="132" t="s">
        <v>31</v>
      </c>
      <c r="B211" s="133" t="s">
        <v>32</v>
      </c>
      <c r="C211" s="133" t="s">
        <v>96</v>
      </c>
      <c r="D211" s="133" t="s">
        <v>7</v>
      </c>
      <c r="E211" s="90">
        <f>E206+E200+E191+E186+E181+E117+E78+E56+E49+E13</f>
        <v>39788.3</v>
      </c>
      <c r="F211" s="90">
        <f>F13+F49+F56+F78+F117+F186+F191+F200+F206+F181</f>
        <v>14692.5</v>
      </c>
      <c r="G211" s="90">
        <f t="shared" si="27"/>
        <v>36.92668447759768</v>
      </c>
    </row>
    <row r="212" spans="1:5" ht="81.75" customHeight="1">
      <c r="A212"/>
      <c r="C212"/>
      <c r="D212"/>
      <c r="E212"/>
    </row>
    <row r="213" spans="1:7" ht="14.25" customHeight="1">
      <c r="A213" s="14"/>
      <c r="B213" s="14"/>
      <c r="C213" s="14"/>
      <c r="D213" s="14"/>
      <c r="E213" s="14"/>
      <c r="F213" s="14"/>
      <c r="G213" s="14"/>
    </row>
    <row r="214" spans="1:7" ht="12.75">
      <c r="A214" s="13"/>
      <c r="B214" s="13"/>
      <c r="C214" s="13"/>
      <c r="D214" s="13"/>
      <c r="E214" s="13"/>
      <c r="F214" s="13"/>
      <c r="G214" s="13"/>
    </row>
    <row r="215" spans="1:7" s="16" customFormat="1" ht="18" customHeight="1">
      <c r="A215"/>
      <c r="B215"/>
      <c r="C215"/>
      <c r="D215"/>
      <c r="E215"/>
      <c r="F215"/>
      <c r="G215"/>
    </row>
    <row r="216" spans="1:5" ht="12.75">
      <c r="A216"/>
      <c r="C216"/>
      <c r="D216"/>
      <c r="E216"/>
    </row>
    <row r="217" spans="1:7" ht="12.75">
      <c r="A217" s="13"/>
      <c r="B217" s="13"/>
      <c r="C217" s="13"/>
      <c r="D217" s="13"/>
      <c r="E217" s="13"/>
      <c r="F217" s="13"/>
      <c r="G217" s="13"/>
    </row>
    <row r="218" spans="1:7" ht="12.75">
      <c r="A218" s="13"/>
      <c r="B218" s="13"/>
      <c r="C218" s="13"/>
      <c r="D218" s="13"/>
      <c r="E218" s="13"/>
      <c r="F218" s="13"/>
      <c r="G218" s="13"/>
    </row>
    <row r="219" spans="1:7" ht="12.75">
      <c r="A219" s="13"/>
      <c r="B219" s="13"/>
      <c r="C219" s="13"/>
      <c r="D219" s="13"/>
      <c r="E219" s="13"/>
      <c r="F219" s="13"/>
      <c r="G219" s="13"/>
    </row>
    <row r="220" spans="1:7" ht="12.75">
      <c r="A220" s="13"/>
      <c r="B220" s="13"/>
      <c r="C220" s="13"/>
      <c r="D220" s="13"/>
      <c r="E220" s="13"/>
      <c r="F220" s="13"/>
      <c r="G220" s="13"/>
    </row>
    <row r="221" spans="1:7" ht="12.75">
      <c r="A221" s="13"/>
      <c r="B221" s="13"/>
      <c r="C221" s="13"/>
      <c r="D221" s="13"/>
      <c r="E221" s="13"/>
      <c r="F221" s="13"/>
      <c r="G221" s="13"/>
    </row>
    <row r="222" spans="1:7" ht="12.75">
      <c r="A222" s="13"/>
      <c r="B222" s="13"/>
      <c r="C222" s="13"/>
      <c r="D222" s="13"/>
      <c r="E222" s="13"/>
      <c r="F222" s="13"/>
      <c r="G222" s="13"/>
    </row>
    <row r="223" spans="1:7" ht="12.75">
      <c r="A223" s="13"/>
      <c r="B223" s="13"/>
      <c r="C223" s="13"/>
      <c r="D223" s="13"/>
      <c r="E223" s="13"/>
      <c r="F223" s="13"/>
      <c r="G223" s="13"/>
    </row>
    <row r="224" spans="1:5" ht="12.75">
      <c r="A224"/>
      <c r="C224"/>
      <c r="D224"/>
      <c r="E224"/>
    </row>
    <row r="225" spans="1:5" ht="12.75">
      <c r="A225"/>
      <c r="C225"/>
      <c r="D225"/>
      <c r="E225"/>
    </row>
    <row r="226" spans="1:5" ht="12.75">
      <c r="A226"/>
      <c r="C226"/>
      <c r="D226"/>
      <c r="E226"/>
    </row>
    <row r="227" spans="1:7" ht="12.75">
      <c r="A227" s="14"/>
      <c r="B227" s="14"/>
      <c r="C227" s="14"/>
      <c r="D227" s="14"/>
      <c r="E227" s="14"/>
      <c r="F227" s="14"/>
      <c r="G227" s="14"/>
    </row>
    <row r="228" spans="1:7" ht="12.75">
      <c r="A228" s="12"/>
      <c r="B228" s="12"/>
      <c r="C228" s="12"/>
      <c r="D228" s="12"/>
      <c r="E228" s="12"/>
      <c r="F228" s="12"/>
      <c r="G228" s="12"/>
    </row>
    <row r="229" spans="1:7" ht="12.75">
      <c r="A229" s="12"/>
      <c r="B229" s="12"/>
      <c r="C229" s="12"/>
      <c r="D229" s="12"/>
      <c r="E229" s="12"/>
      <c r="F229" s="12"/>
      <c r="G229" s="12"/>
    </row>
    <row r="230" spans="1:7" ht="12.75">
      <c r="A230" s="12"/>
      <c r="B230" s="12"/>
      <c r="C230" s="12"/>
      <c r="D230" s="12"/>
      <c r="E230" s="12"/>
      <c r="F230" s="12"/>
      <c r="G230" s="12"/>
    </row>
    <row r="231" spans="1:7" ht="12.75">
      <c r="A231" s="14"/>
      <c r="B231" s="14"/>
      <c r="C231" s="14"/>
      <c r="D231" s="14"/>
      <c r="E231" s="14"/>
      <c r="F231" s="14"/>
      <c r="G231" s="14"/>
    </row>
    <row r="232" spans="1:7" ht="12.75">
      <c r="A232" s="12"/>
      <c r="B232" s="12"/>
      <c r="C232" s="12"/>
      <c r="D232" s="12"/>
      <c r="E232" s="12"/>
      <c r="F232" s="12"/>
      <c r="G232" s="12"/>
    </row>
    <row r="233" spans="1:7" ht="12.75">
      <c r="A233" s="12"/>
      <c r="B233" s="12"/>
      <c r="C233" s="12"/>
      <c r="D233" s="12"/>
      <c r="E233" s="12"/>
      <c r="F233" s="12"/>
      <c r="G233" s="12"/>
    </row>
    <row r="234" spans="1:7" ht="12.75">
      <c r="A234" s="12"/>
      <c r="B234" s="12"/>
      <c r="C234" s="12"/>
      <c r="D234" s="12"/>
      <c r="E234" s="12"/>
      <c r="F234" s="12"/>
      <c r="G234" s="12"/>
    </row>
    <row r="235" spans="1:7" ht="12.75">
      <c r="A235" s="12"/>
      <c r="B235" s="12"/>
      <c r="C235" s="12"/>
      <c r="D235" s="12"/>
      <c r="E235" s="12"/>
      <c r="F235" s="12"/>
      <c r="G235" s="12"/>
    </row>
    <row r="236" spans="1:7" ht="12.75">
      <c r="A236" s="12"/>
      <c r="B236" s="12"/>
      <c r="C236" s="12"/>
      <c r="D236" s="12"/>
      <c r="E236" s="12"/>
      <c r="F236" s="12"/>
      <c r="G236" s="12"/>
    </row>
    <row r="237" spans="1:7" ht="12.75">
      <c r="A237" s="12"/>
      <c r="B237" s="12"/>
      <c r="C237" s="12"/>
      <c r="D237" s="12"/>
      <c r="E237" s="12"/>
      <c r="F237" s="12"/>
      <c r="G237" s="12"/>
    </row>
    <row r="238" spans="1:7" ht="12.75">
      <c r="A238" s="12"/>
      <c r="B238" s="12"/>
      <c r="C238" s="12"/>
      <c r="D238" s="12"/>
      <c r="E238" s="12"/>
      <c r="F238" s="12"/>
      <c r="G238" s="12"/>
    </row>
    <row r="239" spans="1:7" ht="12.75">
      <c r="A239" s="12"/>
      <c r="B239" s="12"/>
      <c r="C239" s="12"/>
      <c r="D239" s="12"/>
      <c r="E239" s="12"/>
      <c r="F239" s="12"/>
      <c r="G239" s="12"/>
    </row>
    <row r="240" spans="1:7" ht="12.75">
      <c r="A240" s="12"/>
      <c r="B240" s="12"/>
      <c r="C240" s="12"/>
      <c r="D240" s="12"/>
      <c r="E240" s="12"/>
      <c r="F240" s="12"/>
      <c r="G240" s="12"/>
    </row>
    <row r="241" spans="1:7" ht="12.75">
      <c r="A241" s="12"/>
      <c r="B241" s="12"/>
      <c r="C241" s="12"/>
      <c r="D241" s="12"/>
      <c r="E241" s="12"/>
      <c r="F241" s="12"/>
      <c r="G241" s="12"/>
    </row>
    <row r="242" spans="1:7" ht="12.75">
      <c r="A242" s="12"/>
      <c r="B242" s="12"/>
      <c r="C242" s="12"/>
      <c r="D242" s="12"/>
      <c r="E242" s="12"/>
      <c r="F242" s="12"/>
      <c r="G242" s="12"/>
    </row>
    <row r="243" spans="1:7" ht="12.75">
      <c r="A243" s="12"/>
      <c r="B243" s="12"/>
      <c r="C243" s="12"/>
      <c r="D243" s="12"/>
      <c r="E243" s="12"/>
      <c r="F243" s="12"/>
      <c r="G243" s="12"/>
    </row>
    <row r="244" spans="1:5" ht="12.75">
      <c r="A244"/>
      <c r="C244"/>
      <c r="D244"/>
      <c r="E244"/>
    </row>
    <row r="245" spans="1:7" ht="12.75">
      <c r="A245" s="10"/>
      <c r="B245" s="10"/>
      <c r="C245" s="10"/>
      <c r="D245" s="10"/>
      <c r="E245" s="10"/>
      <c r="F245" s="10"/>
      <c r="G245" s="10"/>
    </row>
    <row r="246" spans="1:5" ht="12.75">
      <c r="A246"/>
      <c r="C246"/>
      <c r="D246"/>
      <c r="E246"/>
    </row>
    <row r="247" spans="1:5" ht="12.75">
      <c r="A247"/>
      <c r="C247"/>
      <c r="D247"/>
      <c r="E247"/>
    </row>
    <row r="248" spans="1:5" ht="12.75">
      <c r="A248"/>
      <c r="C248"/>
      <c r="D248"/>
      <c r="E248"/>
    </row>
    <row r="249" spans="1:5" ht="12.75">
      <c r="A249"/>
      <c r="C249"/>
      <c r="D249"/>
      <c r="E249"/>
    </row>
    <row r="250" spans="1:5" ht="12.75">
      <c r="A250"/>
      <c r="C250"/>
      <c r="D250"/>
      <c r="E250"/>
    </row>
    <row r="251" spans="1:7" ht="12.75">
      <c r="A251" s="13"/>
      <c r="B251" s="13"/>
      <c r="C251" s="13"/>
      <c r="D251" s="13"/>
      <c r="E251" s="13"/>
      <c r="F251" s="13"/>
      <c r="G251" s="13"/>
    </row>
    <row r="252" spans="1:7" ht="12.75">
      <c r="A252" s="13"/>
      <c r="B252" s="13"/>
      <c r="C252" s="13"/>
      <c r="D252" s="13"/>
      <c r="E252" s="13"/>
      <c r="F252" s="13"/>
      <c r="G252" s="13"/>
    </row>
    <row r="253" spans="1:7" ht="12.75">
      <c r="A253" s="13"/>
      <c r="B253" s="13"/>
      <c r="C253" s="13"/>
      <c r="D253" s="13"/>
      <c r="E253" s="13"/>
      <c r="F253" s="13"/>
      <c r="G253" s="13"/>
    </row>
    <row r="254" spans="1:7" ht="12.75">
      <c r="A254" s="13"/>
      <c r="B254" s="13"/>
      <c r="C254" s="13"/>
      <c r="D254" s="13"/>
      <c r="E254" s="13"/>
      <c r="F254" s="13"/>
      <c r="G254" s="13"/>
    </row>
    <row r="255" spans="1:7" ht="12.75">
      <c r="A255" s="13"/>
      <c r="B255" s="13"/>
      <c r="C255" s="13"/>
      <c r="D255" s="13"/>
      <c r="E255" s="13"/>
      <c r="F255" s="13"/>
      <c r="G255" s="13"/>
    </row>
    <row r="256" spans="1:7" ht="12.75">
      <c r="A256" s="13"/>
      <c r="B256" s="13"/>
      <c r="C256" s="13"/>
      <c r="D256" s="13"/>
      <c r="E256" s="13"/>
      <c r="F256" s="13"/>
      <c r="G256" s="13"/>
    </row>
    <row r="257" spans="1:5" ht="12.75">
      <c r="A257"/>
      <c r="C257"/>
      <c r="D257"/>
      <c r="E257"/>
    </row>
    <row r="258" spans="1:5" ht="12.75">
      <c r="A258"/>
      <c r="C258"/>
      <c r="D258"/>
      <c r="E258"/>
    </row>
    <row r="259" spans="1:5" ht="12.75">
      <c r="A259"/>
      <c r="C259"/>
      <c r="D259"/>
      <c r="E259"/>
    </row>
    <row r="260" spans="1:5" ht="12.75">
      <c r="A260"/>
      <c r="C260"/>
      <c r="D260"/>
      <c r="E260"/>
    </row>
    <row r="261" spans="1:7" ht="12.75">
      <c r="A261" s="13"/>
      <c r="B261" s="13"/>
      <c r="C261" s="13"/>
      <c r="D261" s="13"/>
      <c r="E261" s="13"/>
      <c r="F261" s="13"/>
      <c r="G261" s="13"/>
    </row>
    <row r="262" spans="1:7" ht="12.75">
      <c r="A262" s="13"/>
      <c r="B262" s="13"/>
      <c r="C262" s="13"/>
      <c r="D262" s="13"/>
      <c r="E262" s="13"/>
      <c r="F262" s="13"/>
      <c r="G262" s="13"/>
    </row>
    <row r="263" spans="1:7" ht="12.75">
      <c r="A263" s="13"/>
      <c r="B263" s="13"/>
      <c r="C263" s="13"/>
      <c r="D263" s="13"/>
      <c r="E263" s="13"/>
      <c r="F263" s="13"/>
      <c r="G263" s="13"/>
    </row>
    <row r="264" spans="1:5" ht="12.75">
      <c r="A264"/>
      <c r="C264"/>
      <c r="D264"/>
      <c r="E264"/>
    </row>
    <row r="265" spans="1:5" ht="12.75">
      <c r="A265"/>
      <c r="C265"/>
      <c r="D265"/>
      <c r="E265"/>
    </row>
    <row r="266" spans="1:5" ht="12.75">
      <c r="A266"/>
      <c r="C266"/>
      <c r="D266"/>
      <c r="E266"/>
    </row>
    <row r="267" spans="1:5" ht="12.75">
      <c r="A267"/>
      <c r="C267"/>
      <c r="D267"/>
      <c r="E267"/>
    </row>
    <row r="268" spans="1:5" ht="12.75">
      <c r="A268"/>
      <c r="C268"/>
      <c r="D268"/>
      <c r="E268"/>
    </row>
    <row r="269" spans="1:5" ht="12.75">
      <c r="A269"/>
      <c r="C269"/>
      <c r="D269"/>
      <c r="E269"/>
    </row>
    <row r="270" spans="1:5" ht="12.75">
      <c r="A270"/>
      <c r="C270"/>
      <c r="D270"/>
      <c r="E270"/>
    </row>
    <row r="271" spans="1:5" ht="12.75">
      <c r="A271"/>
      <c r="C271"/>
      <c r="D271"/>
      <c r="E271"/>
    </row>
    <row r="272" spans="1:5" ht="12.75">
      <c r="A272"/>
      <c r="C272"/>
      <c r="D272"/>
      <c r="E272"/>
    </row>
    <row r="273" spans="1:5" ht="12.75">
      <c r="A273"/>
      <c r="C273"/>
      <c r="D273"/>
      <c r="E273"/>
    </row>
    <row r="274" spans="1:7" ht="12.75">
      <c r="A274" s="14"/>
      <c r="B274" s="14"/>
      <c r="C274" s="14"/>
      <c r="D274" s="14"/>
      <c r="E274" s="14"/>
      <c r="F274" s="14"/>
      <c r="G274" s="14"/>
    </row>
    <row r="275" spans="1:5" ht="12.75">
      <c r="A275"/>
      <c r="C275"/>
      <c r="D275"/>
      <c r="E275"/>
    </row>
    <row r="276" spans="1:5" ht="12.75">
      <c r="A276"/>
      <c r="C276"/>
      <c r="D276"/>
      <c r="E276"/>
    </row>
    <row r="277" spans="1:5" ht="12.75">
      <c r="A277"/>
      <c r="C277"/>
      <c r="D277"/>
      <c r="E277"/>
    </row>
    <row r="278" spans="1:5" ht="12.75">
      <c r="A278"/>
      <c r="C278"/>
      <c r="D278"/>
      <c r="E278"/>
    </row>
    <row r="279" spans="1:5" ht="12.75">
      <c r="A279"/>
      <c r="C279"/>
      <c r="D279"/>
      <c r="E279"/>
    </row>
    <row r="280" spans="1:5" ht="12.75">
      <c r="A280"/>
      <c r="C280"/>
      <c r="D280"/>
      <c r="E280"/>
    </row>
    <row r="281" spans="1:5" ht="12.75">
      <c r="A281"/>
      <c r="C281"/>
      <c r="D281"/>
      <c r="E281"/>
    </row>
    <row r="282" spans="1:5" ht="12.75">
      <c r="A282"/>
      <c r="C282"/>
      <c r="D282"/>
      <c r="E282"/>
    </row>
    <row r="283" spans="1:5" ht="12.75">
      <c r="A283"/>
      <c r="C283"/>
      <c r="D283"/>
      <c r="E283"/>
    </row>
    <row r="284" spans="1:5" ht="12.75">
      <c r="A284"/>
      <c r="C284"/>
      <c r="D284"/>
      <c r="E284"/>
    </row>
    <row r="285" spans="1:5" ht="12.75">
      <c r="A285"/>
      <c r="C285"/>
      <c r="D285"/>
      <c r="E285"/>
    </row>
    <row r="286" spans="1:5" ht="12.75">
      <c r="A286"/>
      <c r="C286"/>
      <c r="D286"/>
      <c r="E286"/>
    </row>
    <row r="287" spans="1:5" ht="12.75">
      <c r="A287"/>
      <c r="C287"/>
      <c r="D287"/>
      <c r="E287"/>
    </row>
    <row r="288" spans="1:5" ht="12.75">
      <c r="A288"/>
      <c r="C288"/>
      <c r="D288"/>
      <c r="E288"/>
    </row>
    <row r="289" spans="1:5" ht="12.75">
      <c r="A289"/>
      <c r="C289"/>
      <c r="D289"/>
      <c r="E289"/>
    </row>
    <row r="290" spans="1:5" ht="12.75">
      <c r="A290"/>
      <c r="C290"/>
      <c r="D290"/>
      <c r="E290"/>
    </row>
    <row r="291" spans="1:5" ht="12.75">
      <c r="A291"/>
      <c r="C291"/>
      <c r="D291"/>
      <c r="E291"/>
    </row>
    <row r="292" spans="1:5" ht="12.75">
      <c r="A292"/>
      <c r="C292"/>
      <c r="D292"/>
      <c r="E292"/>
    </row>
    <row r="293" spans="1:5" ht="12.75">
      <c r="A293"/>
      <c r="C293"/>
      <c r="D293"/>
      <c r="E293"/>
    </row>
    <row r="294" spans="1:5" ht="12.75">
      <c r="A294"/>
      <c r="C294"/>
      <c r="D294"/>
      <c r="E294"/>
    </row>
    <row r="295" spans="1:5" ht="12.75">
      <c r="A295"/>
      <c r="C295"/>
      <c r="D295"/>
      <c r="E295"/>
    </row>
    <row r="296" spans="1:5" ht="12.75">
      <c r="A296"/>
      <c r="C296"/>
      <c r="D296"/>
      <c r="E296"/>
    </row>
    <row r="297" spans="1:5" ht="12.75">
      <c r="A297"/>
      <c r="C297"/>
      <c r="D297"/>
      <c r="E297"/>
    </row>
    <row r="298" spans="1:5" ht="12.75">
      <c r="A298"/>
      <c r="C298"/>
      <c r="D298"/>
      <c r="E298"/>
    </row>
    <row r="299" spans="1:5" ht="12.75">
      <c r="A299"/>
      <c r="C299"/>
      <c r="D299"/>
      <c r="E299"/>
    </row>
    <row r="300" spans="1:5" ht="12.75">
      <c r="A300"/>
      <c r="C300"/>
      <c r="D300"/>
      <c r="E300"/>
    </row>
    <row r="301" spans="1:5" ht="12.75">
      <c r="A301"/>
      <c r="C301"/>
      <c r="D301"/>
      <c r="E301"/>
    </row>
    <row r="302" spans="1:5" ht="12.75">
      <c r="A302"/>
      <c r="C302"/>
      <c r="D302"/>
      <c r="E302"/>
    </row>
    <row r="303" spans="1:5" ht="12.75">
      <c r="A303"/>
      <c r="C303"/>
      <c r="D303"/>
      <c r="E303"/>
    </row>
    <row r="304" spans="1:5" ht="12.75">
      <c r="A304"/>
      <c r="C304"/>
      <c r="D304"/>
      <c r="E304"/>
    </row>
    <row r="305" spans="1:5" ht="12.75">
      <c r="A305"/>
      <c r="C305"/>
      <c r="D305"/>
      <c r="E305"/>
    </row>
    <row r="306" spans="1:5" ht="12.75">
      <c r="A306"/>
      <c r="C306"/>
      <c r="D306"/>
      <c r="E306"/>
    </row>
    <row r="307" spans="1:5" ht="12.75">
      <c r="A307"/>
      <c r="C307"/>
      <c r="D307"/>
      <c r="E307"/>
    </row>
    <row r="308" spans="1:5" ht="12.75">
      <c r="A308"/>
      <c r="C308"/>
      <c r="D308"/>
      <c r="E308"/>
    </row>
    <row r="309" spans="1:7" ht="12.75">
      <c r="A309" s="13"/>
      <c r="B309" s="13"/>
      <c r="C309" s="13"/>
      <c r="D309" s="13"/>
      <c r="E309" s="13"/>
      <c r="F309" s="13"/>
      <c r="G309" s="13"/>
    </row>
    <row r="310" spans="1:7" ht="12.75">
      <c r="A310" s="13"/>
      <c r="B310" s="13"/>
      <c r="C310" s="13"/>
      <c r="D310" s="13"/>
      <c r="E310" s="13"/>
      <c r="F310" s="13"/>
      <c r="G310" s="13"/>
    </row>
    <row r="311" spans="1:7" ht="12.75">
      <c r="A311" s="13"/>
      <c r="B311" s="13"/>
      <c r="C311" s="13"/>
      <c r="D311" s="13"/>
      <c r="E311" s="13"/>
      <c r="F311" s="13"/>
      <c r="G311" s="13"/>
    </row>
    <row r="312" spans="1:5" ht="12.75">
      <c r="A312"/>
      <c r="C312"/>
      <c r="D312"/>
      <c r="E312"/>
    </row>
    <row r="313" spans="1:7" ht="12.75">
      <c r="A313" s="14"/>
      <c r="B313" s="14"/>
      <c r="C313" s="14"/>
      <c r="D313" s="14"/>
      <c r="E313" s="14"/>
      <c r="F313" s="14"/>
      <c r="G313" s="14"/>
    </row>
    <row r="314" spans="1:5" ht="12.75">
      <c r="A314"/>
      <c r="C314"/>
      <c r="D314"/>
      <c r="E314"/>
    </row>
    <row r="315" spans="1:5" ht="12.75">
      <c r="A315"/>
      <c r="C315"/>
      <c r="D315"/>
      <c r="E315"/>
    </row>
    <row r="316" spans="1:5" ht="12.75">
      <c r="A316"/>
      <c r="C316"/>
      <c r="D316"/>
      <c r="E316"/>
    </row>
    <row r="317" spans="1:5" ht="12.75">
      <c r="A317"/>
      <c r="C317"/>
      <c r="D317"/>
      <c r="E317"/>
    </row>
    <row r="318" spans="1:5" ht="12.75">
      <c r="A318"/>
      <c r="C318"/>
      <c r="D318"/>
      <c r="E318"/>
    </row>
    <row r="319" spans="1:5" ht="12.75">
      <c r="A319"/>
      <c r="C319"/>
      <c r="D319"/>
      <c r="E319"/>
    </row>
    <row r="320" spans="1:5" ht="12.75">
      <c r="A320"/>
      <c r="C320"/>
      <c r="D320"/>
      <c r="E320"/>
    </row>
    <row r="321" spans="1:5" ht="12.75">
      <c r="A321"/>
      <c r="C321"/>
      <c r="D321"/>
      <c r="E321"/>
    </row>
    <row r="322" spans="1:5" ht="12.75">
      <c r="A322"/>
      <c r="C322"/>
      <c r="D322"/>
      <c r="E322"/>
    </row>
    <row r="323" spans="1:5" ht="12.75">
      <c r="A323"/>
      <c r="C323"/>
      <c r="D323"/>
      <c r="E323"/>
    </row>
    <row r="324" spans="1:5" ht="12.75">
      <c r="A324"/>
      <c r="C324"/>
      <c r="D324"/>
      <c r="E324"/>
    </row>
    <row r="325" spans="1:5" ht="12.75">
      <c r="A325"/>
      <c r="C325"/>
      <c r="D325"/>
      <c r="E325"/>
    </row>
    <row r="326" spans="1:7" ht="12.75">
      <c r="A326" s="10"/>
      <c r="B326" s="10"/>
      <c r="C326" s="10"/>
      <c r="D326" s="10"/>
      <c r="E326" s="10"/>
      <c r="F326" s="10"/>
      <c r="G326" s="10"/>
    </row>
    <row r="327" spans="1:5" ht="12.75">
      <c r="A327"/>
      <c r="C327"/>
      <c r="D327"/>
      <c r="E327"/>
    </row>
    <row r="328" spans="1:5" ht="12.75">
      <c r="A328"/>
      <c r="C328"/>
      <c r="D328"/>
      <c r="E328"/>
    </row>
    <row r="329" spans="1:5" ht="12.75">
      <c r="A329"/>
      <c r="C329"/>
      <c r="D329"/>
      <c r="E329"/>
    </row>
    <row r="330" spans="1:5" ht="12.75">
      <c r="A330"/>
      <c r="C330"/>
      <c r="D330"/>
      <c r="E330"/>
    </row>
    <row r="331" spans="1:5" ht="12.75">
      <c r="A331"/>
      <c r="C331"/>
      <c r="D331"/>
      <c r="E331"/>
    </row>
    <row r="332" spans="1:5" ht="12.75">
      <c r="A332"/>
      <c r="C332"/>
      <c r="D332"/>
      <c r="E332"/>
    </row>
    <row r="333" spans="1:5" ht="12.75">
      <c r="A333"/>
      <c r="C333"/>
      <c r="D333"/>
      <c r="E333"/>
    </row>
    <row r="334" spans="1:5" ht="12.75">
      <c r="A334"/>
      <c r="C334"/>
      <c r="D334"/>
      <c r="E334"/>
    </row>
    <row r="335" spans="1:7" ht="12.75">
      <c r="A335" s="10"/>
      <c r="B335" s="10"/>
      <c r="C335" s="10"/>
      <c r="D335" s="10"/>
      <c r="E335" s="10"/>
      <c r="F335" s="10"/>
      <c r="G335" s="10"/>
    </row>
    <row r="336" spans="1:5" ht="12.75">
      <c r="A336"/>
      <c r="C336"/>
      <c r="D336"/>
      <c r="E336"/>
    </row>
    <row r="337" spans="1:5" ht="12.75">
      <c r="A337"/>
      <c r="C337"/>
      <c r="D337"/>
      <c r="E337"/>
    </row>
    <row r="338" spans="1:5" ht="12.75">
      <c r="A338"/>
      <c r="C338"/>
      <c r="D338"/>
      <c r="E338"/>
    </row>
    <row r="339" spans="1:5" ht="12.75">
      <c r="A339"/>
      <c r="C339"/>
      <c r="D339"/>
      <c r="E339"/>
    </row>
    <row r="340" spans="1:7" ht="12.75">
      <c r="A340" s="12"/>
      <c r="B340" s="12"/>
      <c r="C340" s="12"/>
      <c r="D340" s="12"/>
      <c r="E340" s="12"/>
      <c r="F340" s="12"/>
      <c r="G340" s="12"/>
    </row>
    <row r="341" spans="1:7" ht="12.75">
      <c r="A341" s="12"/>
      <c r="B341" s="12"/>
      <c r="C341" s="12"/>
      <c r="D341" s="12"/>
      <c r="E341" s="12"/>
      <c r="F341" s="12"/>
      <c r="G341" s="12"/>
    </row>
    <row r="342" spans="1:5" ht="12.75">
      <c r="A342"/>
      <c r="C342"/>
      <c r="D342"/>
      <c r="E342"/>
    </row>
    <row r="343" spans="1:5" ht="12.75">
      <c r="A343"/>
      <c r="C343"/>
      <c r="D343"/>
      <c r="E343"/>
    </row>
    <row r="344" spans="1:5" ht="12.75">
      <c r="A344"/>
      <c r="C344"/>
      <c r="D344"/>
      <c r="E344"/>
    </row>
    <row r="345" spans="1:5" ht="12.75">
      <c r="A345"/>
      <c r="C345"/>
      <c r="D345"/>
      <c r="E345"/>
    </row>
    <row r="346" spans="1:5" ht="12.75">
      <c r="A346"/>
      <c r="C346"/>
      <c r="D346"/>
      <c r="E346"/>
    </row>
    <row r="347" spans="1:5" ht="12.75">
      <c r="A347"/>
      <c r="C347"/>
      <c r="D347"/>
      <c r="E347"/>
    </row>
    <row r="348" spans="1:5" ht="12.75">
      <c r="A348"/>
      <c r="C348"/>
      <c r="D348"/>
      <c r="E348"/>
    </row>
    <row r="349" spans="1:5" ht="12.75">
      <c r="A349"/>
      <c r="C349"/>
      <c r="D349"/>
      <c r="E349"/>
    </row>
    <row r="350" spans="1:5" ht="12.75">
      <c r="A350"/>
      <c r="C350"/>
      <c r="D350"/>
      <c r="E350"/>
    </row>
    <row r="351" spans="1:5" ht="12.75">
      <c r="A351"/>
      <c r="C351"/>
      <c r="D351"/>
      <c r="E351"/>
    </row>
    <row r="352" spans="1:5" ht="12.75">
      <c r="A352"/>
      <c r="C352"/>
      <c r="D352"/>
      <c r="E352"/>
    </row>
    <row r="353" spans="1:5" ht="12.75">
      <c r="A353"/>
      <c r="C353"/>
      <c r="D353"/>
      <c r="E353"/>
    </row>
    <row r="354" spans="1:5" ht="12.75">
      <c r="A354"/>
      <c r="C354"/>
      <c r="D354"/>
      <c r="E354"/>
    </row>
    <row r="355" spans="1:5" ht="12.75">
      <c r="A355"/>
      <c r="C355"/>
      <c r="D355"/>
      <c r="E355"/>
    </row>
    <row r="356" spans="1:5" ht="12.75">
      <c r="A356"/>
      <c r="C356"/>
      <c r="D356"/>
      <c r="E356"/>
    </row>
    <row r="357" spans="1:5" ht="12.75">
      <c r="A357"/>
      <c r="C357"/>
      <c r="D357"/>
      <c r="E357"/>
    </row>
    <row r="358" spans="1:5" ht="12.75">
      <c r="A358"/>
      <c r="C358"/>
      <c r="D358"/>
      <c r="E358"/>
    </row>
    <row r="359" spans="1:5" ht="12.75">
      <c r="A359"/>
      <c r="C359"/>
      <c r="D359"/>
      <c r="E359"/>
    </row>
    <row r="360" spans="1:5" ht="12.75">
      <c r="A360"/>
      <c r="C360"/>
      <c r="D360"/>
      <c r="E360"/>
    </row>
    <row r="361" spans="1:5" ht="12.75">
      <c r="A361"/>
      <c r="C361"/>
      <c r="D361"/>
      <c r="E361"/>
    </row>
    <row r="362" spans="1:5" ht="12.75">
      <c r="A362"/>
      <c r="C362"/>
      <c r="D362"/>
      <c r="E362"/>
    </row>
    <row r="363" spans="1:5" ht="12.75">
      <c r="A363"/>
      <c r="C363"/>
      <c r="D363"/>
      <c r="E363"/>
    </row>
    <row r="364" spans="1:5" ht="12.75">
      <c r="A364"/>
      <c r="C364"/>
      <c r="D364"/>
      <c r="E364"/>
    </row>
    <row r="365" spans="1:5" ht="12.75">
      <c r="A365"/>
      <c r="C365"/>
      <c r="D365"/>
      <c r="E365"/>
    </row>
    <row r="366" spans="1:5" ht="12.75">
      <c r="A366"/>
      <c r="C366"/>
      <c r="D366"/>
      <c r="E366"/>
    </row>
    <row r="367" spans="1:5" ht="12.75">
      <c r="A367"/>
      <c r="C367"/>
      <c r="D367"/>
      <c r="E367"/>
    </row>
    <row r="368" spans="1:5" ht="12.75">
      <c r="A368"/>
      <c r="C368"/>
      <c r="D368"/>
      <c r="E368"/>
    </row>
    <row r="369" spans="1:5" ht="12.75">
      <c r="A369"/>
      <c r="C369"/>
      <c r="D369"/>
      <c r="E369"/>
    </row>
    <row r="370" spans="1:5" ht="12.75">
      <c r="A370"/>
      <c r="C370"/>
      <c r="D370"/>
      <c r="E370"/>
    </row>
    <row r="371" spans="1:5" ht="12.75">
      <c r="A371"/>
      <c r="C371"/>
      <c r="D371"/>
      <c r="E371"/>
    </row>
    <row r="372" spans="1:5" ht="12.75">
      <c r="A372"/>
      <c r="C372"/>
      <c r="D372"/>
      <c r="E372"/>
    </row>
    <row r="373" spans="1:5" ht="12.75">
      <c r="A373"/>
      <c r="C373"/>
      <c r="D373"/>
      <c r="E373"/>
    </row>
    <row r="374" spans="1:5" ht="12.75">
      <c r="A374"/>
      <c r="C374"/>
      <c r="D374"/>
      <c r="E374"/>
    </row>
    <row r="375" spans="1:5" ht="12.75">
      <c r="A375"/>
      <c r="C375"/>
      <c r="D375"/>
      <c r="E375"/>
    </row>
    <row r="376" spans="1:5" ht="12.75">
      <c r="A376"/>
      <c r="C376"/>
      <c r="D376"/>
      <c r="E376"/>
    </row>
    <row r="377" spans="1:5" ht="12.75">
      <c r="A377"/>
      <c r="C377"/>
      <c r="D377"/>
      <c r="E377"/>
    </row>
    <row r="378" spans="1:5" ht="12.75">
      <c r="A378"/>
      <c r="C378"/>
      <c r="D378"/>
      <c r="E378"/>
    </row>
    <row r="379" spans="1:5" ht="12.75">
      <c r="A379"/>
      <c r="C379"/>
      <c r="D379"/>
      <c r="E379"/>
    </row>
    <row r="380" spans="1:5" ht="12.75">
      <c r="A380"/>
      <c r="C380"/>
      <c r="D380"/>
      <c r="E380"/>
    </row>
    <row r="381" spans="1:5" ht="12.75">
      <c r="A381"/>
      <c r="C381"/>
      <c r="D381"/>
      <c r="E381"/>
    </row>
    <row r="382" spans="1:5" ht="12.75">
      <c r="A382"/>
      <c r="C382"/>
      <c r="D382"/>
      <c r="E382"/>
    </row>
    <row r="383" spans="1:5" ht="12.75">
      <c r="A383"/>
      <c r="C383"/>
      <c r="D383"/>
      <c r="E383"/>
    </row>
    <row r="384" spans="1:5" ht="12.75">
      <c r="A384"/>
      <c r="C384"/>
      <c r="D384"/>
      <c r="E384"/>
    </row>
    <row r="385" spans="1:5" ht="12.75">
      <c r="A385"/>
      <c r="C385"/>
      <c r="D385"/>
      <c r="E385"/>
    </row>
    <row r="386" spans="1:5" ht="12.75">
      <c r="A386"/>
      <c r="C386"/>
      <c r="D386"/>
      <c r="E386"/>
    </row>
    <row r="387" spans="1:5" ht="12.75">
      <c r="A387"/>
      <c r="C387"/>
      <c r="D387"/>
      <c r="E387"/>
    </row>
    <row r="388" spans="1:5" ht="12.75">
      <c r="A388"/>
      <c r="C388"/>
      <c r="D388"/>
      <c r="E388"/>
    </row>
    <row r="389" spans="1:5" ht="12.75">
      <c r="A389"/>
      <c r="C389"/>
      <c r="D389"/>
      <c r="E389"/>
    </row>
    <row r="390" spans="1:7" ht="12.75">
      <c r="A390" s="15"/>
      <c r="B390" s="15"/>
      <c r="C390" s="15"/>
      <c r="D390" s="15"/>
      <c r="E390" s="15"/>
      <c r="F390" s="15"/>
      <c r="G390" s="15"/>
    </row>
    <row r="391" spans="1:7" ht="12.75">
      <c r="A391" s="14"/>
      <c r="B391" s="14"/>
      <c r="C391" s="14"/>
      <c r="D391" s="14"/>
      <c r="E391" s="14"/>
      <c r="F391" s="14"/>
      <c r="G391" s="14"/>
    </row>
    <row r="392" spans="1:5" ht="12.75">
      <c r="A392"/>
      <c r="C392"/>
      <c r="D392"/>
      <c r="E392"/>
    </row>
    <row r="393" spans="1:5" ht="12.75">
      <c r="A393"/>
      <c r="C393"/>
      <c r="D393"/>
      <c r="E393"/>
    </row>
    <row r="394" spans="1:5" ht="12.75">
      <c r="A394"/>
      <c r="C394"/>
      <c r="D394"/>
      <c r="E394"/>
    </row>
    <row r="395" spans="1:5" ht="12.75">
      <c r="A395"/>
      <c r="C395"/>
      <c r="D395"/>
      <c r="E395"/>
    </row>
    <row r="396" spans="1:5" ht="12.75">
      <c r="A396"/>
      <c r="C396"/>
      <c r="D396"/>
      <c r="E396"/>
    </row>
    <row r="397" spans="1:5" ht="12.75">
      <c r="A397"/>
      <c r="C397"/>
      <c r="D397"/>
      <c r="E397"/>
    </row>
    <row r="398" spans="1:5" ht="12.75">
      <c r="A398"/>
      <c r="C398"/>
      <c r="D398"/>
      <c r="E398"/>
    </row>
    <row r="399" spans="1:5" ht="12.75">
      <c r="A399"/>
      <c r="C399"/>
      <c r="D399"/>
      <c r="E399"/>
    </row>
    <row r="400" spans="1:7" ht="12.75">
      <c r="A400" s="14"/>
      <c r="B400" s="14"/>
      <c r="C400" s="14"/>
      <c r="D400" s="14"/>
      <c r="E400" s="14"/>
      <c r="F400" s="14"/>
      <c r="G400" s="14"/>
    </row>
    <row r="401" spans="1:7" ht="12.75">
      <c r="A401" s="14"/>
      <c r="B401" s="14"/>
      <c r="C401" s="14"/>
      <c r="D401" s="14"/>
      <c r="E401" s="14"/>
      <c r="F401" s="14"/>
      <c r="G401" s="14"/>
    </row>
    <row r="402" spans="1:7" ht="12.75">
      <c r="A402" s="14"/>
      <c r="B402" s="14"/>
      <c r="C402" s="14"/>
      <c r="D402" s="14"/>
      <c r="E402" s="14"/>
      <c r="F402" s="14"/>
      <c r="G402" s="14"/>
    </row>
    <row r="403" spans="1:7" ht="12.75">
      <c r="A403" s="14"/>
      <c r="B403" s="14"/>
      <c r="C403" s="14"/>
      <c r="D403" s="14"/>
      <c r="E403" s="14"/>
      <c r="F403" s="14"/>
      <c r="G403" s="14"/>
    </row>
    <row r="404" spans="1:7" ht="12.75">
      <c r="A404" s="15"/>
      <c r="B404" s="15"/>
      <c r="C404" s="15"/>
      <c r="D404" s="15"/>
      <c r="E404" s="15"/>
      <c r="F404" s="15"/>
      <c r="G404" s="15"/>
    </row>
    <row r="405" spans="1:7" ht="12.75">
      <c r="A405" s="14"/>
      <c r="B405" s="14"/>
      <c r="C405" s="14"/>
      <c r="D405" s="14"/>
      <c r="E405" s="14"/>
      <c r="F405" s="14"/>
      <c r="G405" s="14"/>
    </row>
    <row r="406" spans="1:7" ht="12.75">
      <c r="A406" s="14"/>
      <c r="B406" s="14"/>
      <c r="C406" s="14"/>
      <c r="D406" s="14"/>
      <c r="E406" s="14"/>
      <c r="F406" s="14"/>
      <c r="G406" s="14"/>
    </row>
    <row r="407" spans="1:7" ht="12.75">
      <c r="A407" s="14"/>
      <c r="B407" s="14"/>
      <c r="C407" s="14"/>
      <c r="D407" s="14"/>
      <c r="E407" s="14"/>
      <c r="F407" s="14"/>
      <c r="G407" s="14"/>
    </row>
    <row r="408" spans="1:5" ht="12.75">
      <c r="A408"/>
      <c r="C408"/>
      <c r="D408"/>
      <c r="E408"/>
    </row>
    <row r="409" spans="1:5" ht="12.75">
      <c r="A409"/>
      <c r="C409"/>
      <c r="D409"/>
      <c r="E409"/>
    </row>
    <row r="410" spans="1:5" ht="12.75">
      <c r="A410"/>
      <c r="C410"/>
      <c r="D410"/>
      <c r="E410"/>
    </row>
    <row r="411" spans="1:5" ht="12.75">
      <c r="A411"/>
      <c r="C411"/>
      <c r="D411"/>
      <c r="E411"/>
    </row>
    <row r="412" spans="1:5" ht="12.75">
      <c r="A412"/>
      <c r="C412"/>
      <c r="D412"/>
      <c r="E412"/>
    </row>
    <row r="413" spans="1:5" ht="12.75">
      <c r="A413"/>
      <c r="C413"/>
      <c r="D413"/>
      <c r="E413"/>
    </row>
    <row r="414" spans="1:5" ht="12.75">
      <c r="A414"/>
      <c r="C414"/>
      <c r="D414"/>
      <c r="E414"/>
    </row>
    <row r="415" spans="1:7" ht="12.75">
      <c r="A415" s="16"/>
      <c r="B415" s="16"/>
      <c r="C415" s="16"/>
      <c r="D415" s="16"/>
      <c r="E415" s="16"/>
      <c r="F415" s="16"/>
      <c r="G415" s="16"/>
    </row>
    <row r="416" spans="1:5" ht="12.75">
      <c r="A416" s="17"/>
      <c r="B416" s="5"/>
      <c r="C416" s="7"/>
      <c r="D416" s="7"/>
      <c r="E416" s="18"/>
    </row>
  </sheetData>
  <sheetProtection/>
  <mergeCells count="11">
    <mergeCell ref="A6:G6"/>
    <mergeCell ref="A7:G7"/>
    <mergeCell ref="A8:G8"/>
    <mergeCell ref="C2:G4"/>
    <mergeCell ref="G10:G11"/>
    <mergeCell ref="E10:E11"/>
    <mergeCell ref="A10:A11"/>
    <mergeCell ref="B10:B11"/>
    <mergeCell ref="C10:C11"/>
    <mergeCell ref="D10:D11"/>
    <mergeCell ref="F10:F11"/>
  </mergeCells>
  <printOptions horizontalCentered="1"/>
  <pageMargins left="0.7874015748031497" right="0.1968503937007874" top="0.5905511811023623" bottom="0.1968503937007874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5"/>
  <sheetViews>
    <sheetView zoomScalePageLayoutView="0" workbookViewId="0" topLeftCell="A19">
      <selection activeCell="B9" sqref="B9"/>
    </sheetView>
  </sheetViews>
  <sheetFormatPr defaultColWidth="9.00390625" defaultRowHeight="12.75"/>
  <cols>
    <col min="1" max="1" width="6.125" style="19" customWidth="1"/>
    <col min="2" max="2" width="37.625" style="20" customWidth="1"/>
    <col min="3" max="3" width="6.75390625" style="21" customWidth="1"/>
    <col min="4" max="4" width="7.375" style="21" customWidth="1"/>
    <col min="5" max="5" width="9.375" style="21" customWidth="1"/>
    <col min="6" max="6" width="6.375" style="21" customWidth="1"/>
    <col min="7" max="7" width="7.875" style="21" customWidth="1"/>
    <col min="8" max="8" width="8.25390625" style="0" customWidth="1"/>
    <col min="9" max="9" width="9.75390625" style="0" customWidth="1"/>
  </cols>
  <sheetData>
    <row r="1" spans="2:9" ht="39" customHeight="1">
      <c r="B1" s="22"/>
      <c r="C1" s="297" t="s">
        <v>345</v>
      </c>
      <c r="D1" s="297"/>
      <c r="E1" s="297"/>
      <c r="F1" s="297"/>
      <c r="G1" s="297"/>
      <c r="H1" s="297"/>
      <c r="I1" s="289"/>
    </row>
    <row r="2" spans="2:9" ht="1.5" customHeight="1">
      <c r="B2" s="298"/>
      <c r="C2" s="289"/>
      <c r="D2" s="289"/>
      <c r="E2" s="289"/>
      <c r="F2" s="289"/>
      <c r="G2" s="289"/>
      <c r="H2" s="289"/>
      <c r="I2" s="289"/>
    </row>
    <row r="3" spans="2:9" ht="10.5" customHeight="1" hidden="1">
      <c r="B3" s="298"/>
      <c r="C3" s="289"/>
      <c r="D3" s="289"/>
      <c r="E3" s="289"/>
      <c r="F3" s="289"/>
      <c r="G3" s="289"/>
      <c r="H3" s="289"/>
      <c r="I3" s="289"/>
    </row>
    <row r="4" spans="2:5" ht="12.75">
      <c r="B4" s="22"/>
      <c r="C4" s="24"/>
      <c r="D4" s="24"/>
      <c r="E4" s="25"/>
    </row>
    <row r="5" spans="1:9" ht="26.25" customHeight="1">
      <c r="A5" s="299" t="s">
        <v>346</v>
      </c>
      <c r="B5" s="299"/>
      <c r="C5" s="299"/>
      <c r="D5" s="299"/>
      <c r="E5" s="299"/>
      <c r="F5" s="299"/>
      <c r="G5" s="299"/>
      <c r="H5" s="299"/>
      <c r="I5" s="299"/>
    </row>
    <row r="6" spans="2:7" ht="12.75">
      <c r="B6" s="296"/>
      <c r="C6" s="296"/>
      <c r="D6" s="296"/>
      <c r="E6" s="296"/>
      <c r="F6" s="296"/>
      <c r="G6" s="296"/>
    </row>
    <row r="7" spans="1:9" ht="70.5" customHeight="1">
      <c r="A7" s="26" t="s">
        <v>33</v>
      </c>
      <c r="B7" s="27" t="s">
        <v>34</v>
      </c>
      <c r="C7" s="28" t="s">
        <v>35</v>
      </c>
      <c r="D7" s="29" t="s">
        <v>36</v>
      </c>
      <c r="E7" s="30" t="s">
        <v>37</v>
      </c>
      <c r="F7" s="29" t="s">
        <v>38</v>
      </c>
      <c r="G7" s="285" t="s">
        <v>230</v>
      </c>
      <c r="H7" s="285" t="s">
        <v>347</v>
      </c>
      <c r="I7" s="134" t="s">
        <v>348</v>
      </c>
    </row>
    <row r="8" spans="1:9" s="34" customFormat="1" ht="10.5" customHeight="1">
      <c r="A8" s="31">
        <v>1</v>
      </c>
      <c r="B8" s="32">
        <v>2</v>
      </c>
      <c r="C8" s="33" t="s">
        <v>39</v>
      </c>
      <c r="D8" s="33" t="s">
        <v>40</v>
      </c>
      <c r="E8" s="33" t="s">
        <v>41</v>
      </c>
      <c r="F8" s="33" t="s">
        <v>42</v>
      </c>
      <c r="G8" s="32">
        <v>7</v>
      </c>
      <c r="H8" s="32">
        <v>8</v>
      </c>
      <c r="I8" s="32">
        <v>9</v>
      </c>
    </row>
    <row r="9" spans="1:9" s="34" customFormat="1" ht="24" customHeight="1">
      <c r="A9" s="109"/>
      <c r="B9" s="86" t="s">
        <v>112</v>
      </c>
      <c r="C9" s="87" t="s">
        <v>46</v>
      </c>
      <c r="D9" s="87" t="s">
        <v>32</v>
      </c>
      <c r="E9" s="88" t="s">
        <v>96</v>
      </c>
      <c r="F9" s="88" t="s">
        <v>7</v>
      </c>
      <c r="G9" s="135">
        <f>G10+G11+G15+G16+G20+G24+G27+G29+G39+G43+G45+G47+G49+G51+G53+G54+G55+G57+G59+G62+G64+G79+G81+G33+G31+G66+G78+G76+G35+G37</f>
        <v>39198.8</v>
      </c>
      <c r="H9" s="135">
        <f>H10+H11+H15+H16+H20+H24+H27+H29+H39+H43+H45+H47+H49+H51+H53+H54+H55+H57+H59+H62+H64+H79+H81+H33+H31+H66+H78+H76+H35+H37</f>
        <v>14692.5</v>
      </c>
      <c r="I9" s="135">
        <f aca="true" t="shared" si="0" ref="I9:I36">H9/G9*100</f>
        <v>37.48201475555374</v>
      </c>
    </row>
    <row r="10" spans="1:9" s="34" customFormat="1" ht="22.5" customHeight="1">
      <c r="A10" s="31" t="s">
        <v>43</v>
      </c>
      <c r="B10" s="35" t="s">
        <v>231</v>
      </c>
      <c r="C10" s="36" t="s">
        <v>46</v>
      </c>
      <c r="D10" s="36" t="s">
        <v>8</v>
      </c>
      <c r="E10" s="37" t="s">
        <v>97</v>
      </c>
      <c r="F10" s="31" t="s">
        <v>65</v>
      </c>
      <c r="G10" s="136">
        <v>921</v>
      </c>
      <c r="H10" s="136">
        <v>75.4</v>
      </c>
      <c r="I10" s="136">
        <f t="shared" si="0"/>
        <v>8.186753528773073</v>
      </c>
    </row>
    <row r="11" spans="1:9" s="34" customFormat="1" ht="24" customHeight="1">
      <c r="A11" s="31" t="s">
        <v>108</v>
      </c>
      <c r="B11" s="38" t="s">
        <v>114</v>
      </c>
      <c r="C11" s="36" t="s">
        <v>46</v>
      </c>
      <c r="D11" s="36" t="s">
        <v>8</v>
      </c>
      <c r="E11" s="37" t="s">
        <v>98</v>
      </c>
      <c r="F11" s="31" t="s">
        <v>7</v>
      </c>
      <c r="G11" s="136">
        <f>G13+G12+G14</f>
        <v>6775.2</v>
      </c>
      <c r="H11" s="136">
        <f>H13+H12+H14</f>
        <v>3120.7000000000003</v>
      </c>
      <c r="I11" s="136">
        <f t="shared" si="0"/>
        <v>46.06063289644587</v>
      </c>
    </row>
    <row r="12" spans="1:9" s="34" customFormat="1" ht="58.5" customHeight="1">
      <c r="A12" s="31" t="s">
        <v>109</v>
      </c>
      <c r="B12" s="38" t="s">
        <v>64</v>
      </c>
      <c r="C12" s="36" t="s">
        <v>46</v>
      </c>
      <c r="D12" s="37" t="s">
        <v>8</v>
      </c>
      <c r="E12" s="39" t="s">
        <v>99</v>
      </c>
      <c r="F12" s="31" t="s">
        <v>65</v>
      </c>
      <c r="G12" s="137">
        <v>6672.9</v>
      </c>
      <c r="H12" s="137">
        <v>3049.4</v>
      </c>
      <c r="I12" s="137">
        <f t="shared" si="0"/>
        <v>45.69827211557194</v>
      </c>
    </row>
    <row r="13" spans="1:9" s="34" customFormat="1" ht="22.5" customHeight="1">
      <c r="A13" s="31" t="s">
        <v>115</v>
      </c>
      <c r="B13" s="38" t="s">
        <v>142</v>
      </c>
      <c r="C13" s="36" t="s">
        <v>46</v>
      </c>
      <c r="D13" s="36" t="s">
        <v>8</v>
      </c>
      <c r="E13" s="39" t="s">
        <v>100</v>
      </c>
      <c r="F13" s="31" t="s">
        <v>66</v>
      </c>
      <c r="G13" s="138">
        <v>95</v>
      </c>
      <c r="H13" s="138">
        <v>64</v>
      </c>
      <c r="I13" s="138">
        <f t="shared" si="0"/>
        <v>67.36842105263158</v>
      </c>
    </row>
    <row r="14" spans="1:9" s="34" customFormat="1" ht="17.25" customHeight="1">
      <c r="A14" s="31" t="s">
        <v>116</v>
      </c>
      <c r="B14" s="38" t="s">
        <v>67</v>
      </c>
      <c r="C14" s="36" t="s">
        <v>46</v>
      </c>
      <c r="D14" s="36" t="s">
        <v>8</v>
      </c>
      <c r="E14" s="39" t="s">
        <v>100</v>
      </c>
      <c r="F14" s="31" t="s">
        <v>68</v>
      </c>
      <c r="G14" s="138">
        <v>7.3</v>
      </c>
      <c r="H14" s="138">
        <v>7.3</v>
      </c>
      <c r="I14" s="138">
        <f t="shared" si="0"/>
        <v>100</v>
      </c>
    </row>
    <row r="15" spans="1:9" ht="18" customHeight="1">
      <c r="A15" s="31" t="s">
        <v>39</v>
      </c>
      <c r="B15" s="35" t="s">
        <v>10</v>
      </c>
      <c r="C15" s="36" t="s">
        <v>46</v>
      </c>
      <c r="D15" s="98" t="s">
        <v>9</v>
      </c>
      <c r="E15" s="99" t="s">
        <v>101</v>
      </c>
      <c r="F15" s="31" t="s">
        <v>68</v>
      </c>
      <c r="G15" s="138">
        <v>20</v>
      </c>
      <c r="H15" s="138">
        <v>0</v>
      </c>
      <c r="I15" s="138">
        <f t="shared" si="0"/>
        <v>0</v>
      </c>
    </row>
    <row r="16" spans="1:9" ht="69.75" customHeight="1">
      <c r="A16" s="31" t="s">
        <v>40</v>
      </c>
      <c r="B16" s="139" t="s">
        <v>232</v>
      </c>
      <c r="C16" s="36" t="s">
        <v>46</v>
      </c>
      <c r="D16" s="98" t="s">
        <v>69</v>
      </c>
      <c r="E16" s="37" t="s">
        <v>164</v>
      </c>
      <c r="F16" s="31" t="s">
        <v>7</v>
      </c>
      <c r="G16" s="140">
        <f>G17</f>
        <v>1668.9</v>
      </c>
      <c r="H16" s="140">
        <f>H17</f>
        <v>773.1</v>
      </c>
      <c r="I16" s="140">
        <f t="shared" si="0"/>
        <v>46.32392593924142</v>
      </c>
    </row>
    <row r="17" spans="1:9" ht="57.75" customHeight="1">
      <c r="A17" s="31" t="s">
        <v>117</v>
      </c>
      <c r="B17" s="35" t="s">
        <v>233</v>
      </c>
      <c r="C17" s="36" t="s">
        <v>46</v>
      </c>
      <c r="D17" s="98" t="s">
        <v>69</v>
      </c>
      <c r="E17" s="37" t="s">
        <v>165</v>
      </c>
      <c r="F17" s="31" t="s">
        <v>7</v>
      </c>
      <c r="G17" s="140">
        <f>G18+G19</f>
        <v>1668.9</v>
      </c>
      <c r="H17" s="140">
        <f>H18+H19</f>
        <v>773.1</v>
      </c>
      <c r="I17" s="140">
        <f t="shared" si="0"/>
        <v>46.32392593924142</v>
      </c>
    </row>
    <row r="18" spans="1:9" ht="26.25" customHeight="1">
      <c r="A18" s="31" t="s">
        <v>166</v>
      </c>
      <c r="B18" s="35" t="s">
        <v>142</v>
      </c>
      <c r="C18" s="36" t="s">
        <v>46</v>
      </c>
      <c r="D18" s="98" t="s">
        <v>69</v>
      </c>
      <c r="E18" s="37" t="s">
        <v>165</v>
      </c>
      <c r="F18" s="31" t="s">
        <v>66</v>
      </c>
      <c r="G18" s="138">
        <v>1617.7</v>
      </c>
      <c r="H18" s="138">
        <v>749.4</v>
      </c>
      <c r="I18" s="138">
        <f t="shared" si="0"/>
        <v>46.3250293626754</v>
      </c>
    </row>
    <row r="19" spans="1:9" ht="18" customHeight="1">
      <c r="A19" s="31" t="s">
        <v>167</v>
      </c>
      <c r="B19" s="35" t="s">
        <v>67</v>
      </c>
      <c r="C19" s="36" t="s">
        <v>46</v>
      </c>
      <c r="D19" s="98" t="s">
        <v>69</v>
      </c>
      <c r="E19" s="37" t="s">
        <v>165</v>
      </c>
      <c r="F19" s="31" t="s">
        <v>68</v>
      </c>
      <c r="G19" s="138">
        <v>51.2</v>
      </c>
      <c r="H19" s="138">
        <v>23.7</v>
      </c>
      <c r="I19" s="138">
        <f t="shared" si="0"/>
        <v>46.28906249999999</v>
      </c>
    </row>
    <row r="20" spans="1:9" ht="58.5" customHeight="1">
      <c r="A20" s="31" t="s">
        <v>41</v>
      </c>
      <c r="B20" s="139" t="s">
        <v>234</v>
      </c>
      <c r="C20" s="36" t="s">
        <v>46</v>
      </c>
      <c r="D20" s="98" t="s">
        <v>69</v>
      </c>
      <c r="E20" s="37" t="s">
        <v>168</v>
      </c>
      <c r="F20" s="31" t="s">
        <v>7</v>
      </c>
      <c r="G20" s="140">
        <f>G21</f>
        <v>50.199999999999996</v>
      </c>
      <c r="H20" s="140">
        <f>H21</f>
        <v>37.4</v>
      </c>
      <c r="I20" s="140">
        <f t="shared" si="0"/>
        <v>74.5019920318725</v>
      </c>
    </row>
    <row r="21" spans="1:9" ht="46.5" customHeight="1">
      <c r="A21" s="31" t="s">
        <v>143</v>
      </c>
      <c r="B21" s="35" t="s">
        <v>235</v>
      </c>
      <c r="C21" s="36" t="s">
        <v>46</v>
      </c>
      <c r="D21" s="98" t="s">
        <v>69</v>
      </c>
      <c r="E21" s="37" t="s">
        <v>169</v>
      </c>
      <c r="F21" s="31" t="s">
        <v>7</v>
      </c>
      <c r="G21" s="140">
        <f>G22+G23</f>
        <v>50.199999999999996</v>
      </c>
      <c r="H21" s="140">
        <f>H22+H23</f>
        <v>37.4</v>
      </c>
      <c r="I21" s="140">
        <f t="shared" si="0"/>
        <v>74.5019920318725</v>
      </c>
    </row>
    <row r="22" spans="1:9" ht="26.25" customHeight="1">
      <c r="A22" s="31" t="s">
        <v>170</v>
      </c>
      <c r="B22" s="35" t="s">
        <v>142</v>
      </c>
      <c r="C22" s="36" t="s">
        <v>46</v>
      </c>
      <c r="D22" s="98" t="s">
        <v>69</v>
      </c>
      <c r="E22" s="37" t="s">
        <v>169</v>
      </c>
      <c r="F22" s="31" t="s">
        <v>66</v>
      </c>
      <c r="G22" s="138">
        <v>43.4</v>
      </c>
      <c r="H22" s="138">
        <v>30.6</v>
      </c>
      <c r="I22" s="138">
        <f t="shared" si="0"/>
        <v>70.50691244239631</v>
      </c>
    </row>
    <row r="23" spans="1:9" ht="18" customHeight="1">
      <c r="A23" s="31" t="s">
        <v>171</v>
      </c>
      <c r="B23" s="35" t="s">
        <v>67</v>
      </c>
      <c r="C23" s="36" t="s">
        <v>46</v>
      </c>
      <c r="D23" s="98" t="s">
        <v>69</v>
      </c>
      <c r="E23" s="37" t="s">
        <v>169</v>
      </c>
      <c r="F23" s="31" t="s">
        <v>68</v>
      </c>
      <c r="G23" s="138">
        <v>6.8</v>
      </c>
      <c r="H23" s="138">
        <v>6.8</v>
      </c>
      <c r="I23" s="138">
        <f t="shared" si="0"/>
        <v>100</v>
      </c>
    </row>
    <row r="24" spans="1:9" ht="46.5" customHeight="1">
      <c r="A24" s="31" t="s">
        <v>42</v>
      </c>
      <c r="B24" s="11" t="s">
        <v>70</v>
      </c>
      <c r="C24" s="36" t="s">
        <v>46</v>
      </c>
      <c r="D24" s="98" t="s">
        <v>13</v>
      </c>
      <c r="E24" s="99" t="s">
        <v>102</v>
      </c>
      <c r="F24" s="31" t="s">
        <v>7</v>
      </c>
      <c r="G24" s="141">
        <f>G25+G26</f>
        <v>472.9</v>
      </c>
      <c r="H24" s="141">
        <f>H25+H26</f>
        <v>182.89999999999998</v>
      </c>
      <c r="I24" s="141">
        <f t="shared" si="0"/>
        <v>38.676252907591454</v>
      </c>
    </row>
    <row r="25" spans="1:9" ht="57.75" customHeight="1">
      <c r="A25" s="31" t="s">
        <v>118</v>
      </c>
      <c r="B25" s="142" t="s">
        <v>64</v>
      </c>
      <c r="C25" s="36" t="s">
        <v>46</v>
      </c>
      <c r="D25" s="37" t="s">
        <v>13</v>
      </c>
      <c r="E25" s="100" t="s">
        <v>102</v>
      </c>
      <c r="F25" s="31" t="s">
        <v>65</v>
      </c>
      <c r="G25" s="137">
        <v>399.7</v>
      </c>
      <c r="H25" s="137">
        <v>172.7</v>
      </c>
      <c r="I25" s="137">
        <f t="shared" si="0"/>
        <v>43.207405554165625</v>
      </c>
    </row>
    <row r="26" spans="1:9" ht="24.75" customHeight="1">
      <c r="A26" s="31" t="s">
        <v>119</v>
      </c>
      <c r="B26" s="11" t="s">
        <v>142</v>
      </c>
      <c r="C26" s="36" t="s">
        <v>46</v>
      </c>
      <c r="D26" s="37" t="s">
        <v>13</v>
      </c>
      <c r="E26" s="100" t="s">
        <v>102</v>
      </c>
      <c r="F26" s="31" t="s">
        <v>66</v>
      </c>
      <c r="G26" s="137">
        <v>73.2</v>
      </c>
      <c r="H26" s="137">
        <v>10.2</v>
      </c>
      <c r="I26" s="137">
        <f t="shared" si="0"/>
        <v>13.934426229508196</v>
      </c>
    </row>
    <row r="27" spans="1:9" ht="57.75" customHeight="1">
      <c r="A27" s="31" t="s">
        <v>121</v>
      </c>
      <c r="B27" s="143" t="s">
        <v>227</v>
      </c>
      <c r="C27" s="36" t="s">
        <v>46</v>
      </c>
      <c r="D27" s="37" t="s">
        <v>236</v>
      </c>
      <c r="E27" s="39" t="s">
        <v>172</v>
      </c>
      <c r="F27" s="31" t="s">
        <v>66</v>
      </c>
      <c r="G27" s="138">
        <f>G28</f>
        <v>140.9</v>
      </c>
      <c r="H27" s="138">
        <f>H28</f>
        <v>39.4</v>
      </c>
      <c r="I27" s="138">
        <f t="shared" si="0"/>
        <v>27.963094393186655</v>
      </c>
    </row>
    <row r="28" spans="1:9" ht="46.5" customHeight="1">
      <c r="A28" s="31" t="s">
        <v>173</v>
      </c>
      <c r="B28" s="143" t="s">
        <v>228</v>
      </c>
      <c r="C28" s="36" t="s">
        <v>46</v>
      </c>
      <c r="D28" s="37" t="s">
        <v>236</v>
      </c>
      <c r="E28" s="39" t="s">
        <v>174</v>
      </c>
      <c r="F28" s="31" t="s">
        <v>66</v>
      </c>
      <c r="G28" s="138">
        <v>140.9</v>
      </c>
      <c r="H28" s="138">
        <v>39.4</v>
      </c>
      <c r="I28" s="138">
        <f t="shared" si="0"/>
        <v>27.963094393186655</v>
      </c>
    </row>
    <row r="29" spans="1:9" ht="34.5" customHeight="1">
      <c r="A29" s="31" t="s">
        <v>120</v>
      </c>
      <c r="B29" s="144" t="s">
        <v>237</v>
      </c>
      <c r="C29" s="36" t="s">
        <v>46</v>
      </c>
      <c r="D29" s="37" t="s">
        <v>236</v>
      </c>
      <c r="E29" s="39" t="s">
        <v>175</v>
      </c>
      <c r="F29" s="31" t="s">
        <v>66</v>
      </c>
      <c r="G29" s="145">
        <f>G30</f>
        <v>174.7</v>
      </c>
      <c r="H29" s="145">
        <f>H30</f>
        <v>124.2</v>
      </c>
      <c r="I29" s="138">
        <f t="shared" si="0"/>
        <v>71.09330280480825</v>
      </c>
    </row>
    <row r="30" spans="1:9" ht="34.5" customHeight="1">
      <c r="A30" s="31" t="s">
        <v>176</v>
      </c>
      <c r="B30" s="143" t="s">
        <v>238</v>
      </c>
      <c r="C30" s="36" t="s">
        <v>46</v>
      </c>
      <c r="D30" s="37" t="s">
        <v>236</v>
      </c>
      <c r="E30" s="39" t="s">
        <v>177</v>
      </c>
      <c r="F30" s="31" t="s">
        <v>66</v>
      </c>
      <c r="G30" s="145">
        <v>174.7</v>
      </c>
      <c r="H30" s="145">
        <v>124.2</v>
      </c>
      <c r="I30" s="138">
        <f t="shared" si="0"/>
        <v>71.09330280480825</v>
      </c>
    </row>
    <row r="31" spans="1:9" ht="70.5" customHeight="1">
      <c r="A31" s="31" t="s">
        <v>122</v>
      </c>
      <c r="B31" s="144" t="s">
        <v>239</v>
      </c>
      <c r="C31" s="36" t="s">
        <v>46</v>
      </c>
      <c r="D31" s="37" t="s">
        <v>103</v>
      </c>
      <c r="E31" s="39" t="s">
        <v>178</v>
      </c>
      <c r="F31" s="31" t="s">
        <v>66</v>
      </c>
      <c r="G31" s="138">
        <f>G32</f>
        <v>10</v>
      </c>
      <c r="H31" s="138">
        <f>H32</f>
        <v>0</v>
      </c>
      <c r="I31" s="138">
        <f t="shared" si="0"/>
        <v>0</v>
      </c>
    </row>
    <row r="32" spans="1:9" ht="57" customHeight="1">
      <c r="A32" s="31" t="s">
        <v>179</v>
      </c>
      <c r="B32" s="143" t="s">
        <v>240</v>
      </c>
      <c r="C32" s="36" t="s">
        <v>46</v>
      </c>
      <c r="D32" s="37" t="s">
        <v>103</v>
      </c>
      <c r="E32" s="39" t="s">
        <v>180</v>
      </c>
      <c r="F32" s="31" t="s">
        <v>66</v>
      </c>
      <c r="G32" s="138">
        <v>10</v>
      </c>
      <c r="H32" s="138">
        <v>0</v>
      </c>
      <c r="I32" s="138">
        <f t="shared" si="0"/>
        <v>0</v>
      </c>
    </row>
    <row r="33" spans="1:9" ht="48" customHeight="1">
      <c r="A33" s="31" t="s">
        <v>123</v>
      </c>
      <c r="B33" s="143" t="s">
        <v>241</v>
      </c>
      <c r="C33" s="36" t="s">
        <v>46</v>
      </c>
      <c r="D33" s="37" t="s">
        <v>103</v>
      </c>
      <c r="E33" s="39" t="s">
        <v>181</v>
      </c>
      <c r="F33" s="31" t="s">
        <v>66</v>
      </c>
      <c r="G33" s="138">
        <f>G34</f>
        <v>5</v>
      </c>
      <c r="H33" s="138">
        <f>H34</f>
        <v>0</v>
      </c>
      <c r="I33" s="138">
        <f t="shared" si="0"/>
        <v>0</v>
      </c>
    </row>
    <row r="34" spans="1:9" ht="35.25" customHeight="1">
      <c r="A34" s="31" t="s">
        <v>182</v>
      </c>
      <c r="B34" s="143" t="s">
        <v>242</v>
      </c>
      <c r="C34" s="36" t="s">
        <v>46</v>
      </c>
      <c r="D34" s="37" t="s">
        <v>103</v>
      </c>
      <c r="E34" s="39" t="s">
        <v>183</v>
      </c>
      <c r="F34" s="31" t="s">
        <v>66</v>
      </c>
      <c r="G34" s="138">
        <v>5</v>
      </c>
      <c r="H34" s="138">
        <v>0</v>
      </c>
      <c r="I34" s="138">
        <f t="shared" si="0"/>
        <v>0</v>
      </c>
    </row>
    <row r="35" spans="1:9" s="41" customFormat="1" ht="59.25" customHeight="1">
      <c r="A35" s="31" t="s">
        <v>124</v>
      </c>
      <c r="B35" s="146" t="s">
        <v>243</v>
      </c>
      <c r="C35" s="36" t="s">
        <v>46</v>
      </c>
      <c r="D35" s="37" t="s">
        <v>184</v>
      </c>
      <c r="E35" s="39" t="s">
        <v>185</v>
      </c>
      <c r="F35" s="31" t="s">
        <v>66</v>
      </c>
      <c r="G35" s="138">
        <f>G36</f>
        <v>100</v>
      </c>
      <c r="H35" s="138">
        <f>H36</f>
        <v>78</v>
      </c>
      <c r="I35" s="138">
        <f t="shared" si="0"/>
        <v>78</v>
      </c>
    </row>
    <row r="36" spans="1:9" s="41" customFormat="1" ht="47.25" customHeight="1">
      <c r="A36" s="31" t="s">
        <v>244</v>
      </c>
      <c r="B36" s="107" t="s">
        <v>245</v>
      </c>
      <c r="C36" s="36" t="s">
        <v>46</v>
      </c>
      <c r="D36" s="37" t="s">
        <v>184</v>
      </c>
      <c r="E36" s="39" t="s">
        <v>186</v>
      </c>
      <c r="F36" s="31" t="s">
        <v>66</v>
      </c>
      <c r="G36" s="138">
        <v>100</v>
      </c>
      <c r="H36" s="138">
        <v>78</v>
      </c>
      <c r="I36" s="138">
        <f t="shared" si="0"/>
        <v>78</v>
      </c>
    </row>
    <row r="37" spans="1:9" ht="47.25" customHeight="1">
      <c r="A37" s="147" t="s">
        <v>125</v>
      </c>
      <c r="B37" s="148" t="s">
        <v>246</v>
      </c>
      <c r="C37" s="149" t="s">
        <v>46</v>
      </c>
      <c r="D37" s="150" t="s">
        <v>247</v>
      </c>
      <c r="E37" s="151" t="s">
        <v>248</v>
      </c>
      <c r="F37" s="147" t="s">
        <v>66</v>
      </c>
      <c r="G37" s="152">
        <f>G38</f>
        <v>205.3</v>
      </c>
      <c r="H37" s="152">
        <f>H38</f>
        <v>0</v>
      </c>
      <c r="I37" s="152">
        <f>I38</f>
        <v>0</v>
      </c>
    </row>
    <row r="38" spans="1:9" ht="46.5" customHeight="1">
      <c r="A38" s="147" t="s">
        <v>144</v>
      </c>
      <c r="B38" s="153" t="s">
        <v>249</v>
      </c>
      <c r="C38" s="154" t="s">
        <v>46</v>
      </c>
      <c r="D38" s="150" t="s">
        <v>247</v>
      </c>
      <c r="E38" s="151" t="s">
        <v>250</v>
      </c>
      <c r="F38" s="147" t="s">
        <v>66</v>
      </c>
      <c r="G38" s="152">
        <v>205.3</v>
      </c>
      <c r="H38" s="152">
        <v>0</v>
      </c>
      <c r="I38" s="152">
        <f aca="true" t="shared" si="1" ref="I38:I53">H38/G38*100</f>
        <v>0</v>
      </c>
    </row>
    <row r="39" spans="1:9" ht="37.5" customHeight="1">
      <c r="A39" s="155" t="s">
        <v>126</v>
      </c>
      <c r="B39" s="156" t="s">
        <v>251</v>
      </c>
      <c r="C39" s="149" t="s">
        <v>46</v>
      </c>
      <c r="D39" s="149" t="s">
        <v>57</v>
      </c>
      <c r="E39" s="157" t="s">
        <v>187</v>
      </c>
      <c r="F39" s="158" t="s">
        <v>7</v>
      </c>
      <c r="G39" s="159">
        <f>G40</f>
        <v>8321.4</v>
      </c>
      <c r="H39" s="159">
        <f>H40</f>
        <v>2807.4</v>
      </c>
      <c r="I39" s="159">
        <f t="shared" si="1"/>
        <v>33.73711154373063</v>
      </c>
    </row>
    <row r="40" spans="1:9" ht="33.75" customHeight="1">
      <c r="A40" s="155" t="s">
        <v>252</v>
      </c>
      <c r="B40" s="148" t="s">
        <v>253</v>
      </c>
      <c r="C40" s="149" t="s">
        <v>46</v>
      </c>
      <c r="D40" s="149" t="s">
        <v>57</v>
      </c>
      <c r="E40" s="157" t="s">
        <v>188</v>
      </c>
      <c r="F40" s="158" t="s">
        <v>7</v>
      </c>
      <c r="G40" s="159">
        <f>G41+G42</f>
        <v>8321.4</v>
      </c>
      <c r="H40" s="159">
        <f>H41+H42</f>
        <v>2807.4</v>
      </c>
      <c r="I40" s="159">
        <f t="shared" si="1"/>
        <v>33.73711154373063</v>
      </c>
    </row>
    <row r="41" spans="1:9" ht="26.25" customHeight="1">
      <c r="A41" s="31" t="s">
        <v>349</v>
      </c>
      <c r="B41" s="35" t="s">
        <v>142</v>
      </c>
      <c r="C41" s="36" t="s">
        <v>46</v>
      </c>
      <c r="D41" s="98" t="s">
        <v>57</v>
      </c>
      <c r="E41" s="37" t="s">
        <v>188</v>
      </c>
      <c r="F41" s="31" t="s">
        <v>66</v>
      </c>
      <c r="G41" s="138">
        <v>7462.8</v>
      </c>
      <c r="H41" s="138">
        <v>2807.4</v>
      </c>
      <c r="I41" s="138">
        <f t="shared" si="1"/>
        <v>37.6185881974594</v>
      </c>
    </row>
    <row r="42" spans="1:9" ht="21.75" customHeight="1">
      <c r="A42" s="160" t="s">
        <v>350</v>
      </c>
      <c r="B42" s="35" t="s">
        <v>73</v>
      </c>
      <c r="C42" s="36" t="s">
        <v>46</v>
      </c>
      <c r="D42" s="286" t="s">
        <v>57</v>
      </c>
      <c r="E42" s="161" t="s">
        <v>188</v>
      </c>
      <c r="F42" s="160" t="s">
        <v>71</v>
      </c>
      <c r="G42" s="163">
        <v>858.6</v>
      </c>
      <c r="H42" s="163">
        <v>0</v>
      </c>
      <c r="I42" s="163">
        <f t="shared" si="1"/>
        <v>0</v>
      </c>
    </row>
    <row r="43" spans="1:9" ht="45.75" customHeight="1">
      <c r="A43" s="160" t="s">
        <v>127</v>
      </c>
      <c r="B43" s="107" t="s">
        <v>254</v>
      </c>
      <c r="C43" s="36" t="s">
        <v>46</v>
      </c>
      <c r="D43" s="161" t="s">
        <v>57</v>
      </c>
      <c r="E43" s="162" t="s">
        <v>189</v>
      </c>
      <c r="F43" s="160" t="s">
        <v>66</v>
      </c>
      <c r="G43" s="163">
        <f>G44</f>
        <v>25</v>
      </c>
      <c r="H43" s="163">
        <f>H44</f>
        <v>0</v>
      </c>
      <c r="I43" s="163">
        <f t="shared" si="1"/>
        <v>0</v>
      </c>
    </row>
    <row r="44" spans="1:9" ht="45.75" customHeight="1">
      <c r="A44" s="160" t="s">
        <v>255</v>
      </c>
      <c r="B44" s="107" t="s">
        <v>256</v>
      </c>
      <c r="C44" s="36" t="s">
        <v>46</v>
      </c>
      <c r="D44" s="161" t="s">
        <v>57</v>
      </c>
      <c r="E44" s="162" t="s">
        <v>190</v>
      </c>
      <c r="F44" s="160" t="s">
        <v>66</v>
      </c>
      <c r="G44" s="163">
        <v>25</v>
      </c>
      <c r="H44" s="163">
        <v>0</v>
      </c>
      <c r="I44" s="163">
        <f t="shared" si="1"/>
        <v>0</v>
      </c>
    </row>
    <row r="45" spans="1:9" ht="45.75" customHeight="1">
      <c r="A45" s="160" t="s">
        <v>128</v>
      </c>
      <c r="B45" s="146" t="s">
        <v>257</v>
      </c>
      <c r="C45" s="36" t="s">
        <v>46</v>
      </c>
      <c r="D45" s="161" t="s">
        <v>104</v>
      </c>
      <c r="E45" s="162" t="s">
        <v>191</v>
      </c>
      <c r="F45" s="31" t="s">
        <v>66</v>
      </c>
      <c r="G45" s="138">
        <f>G46</f>
        <v>407.7</v>
      </c>
      <c r="H45" s="138">
        <f>H46</f>
        <v>153.1</v>
      </c>
      <c r="I45" s="138">
        <f t="shared" si="1"/>
        <v>37.55212165808192</v>
      </c>
    </row>
    <row r="46" spans="1:9" s="101" customFormat="1" ht="36.75" customHeight="1">
      <c r="A46" s="160" t="s">
        <v>258</v>
      </c>
      <c r="B46" s="107" t="s">
        <v>259</v>
      </c>
      <c r="C46" s="36" t="s">
        <v>46</v>
      </c>
      <c r="D46" s="161" t="s">
        <v>104</v>
      </c>
      <c r="E46" s="162" t="s">
        <v>192</v>
      </c>
      <c r="F46" s="31" t="s">
        <v>66</v>
      </c>
      <c r="G46" s="138">
        <v>407.7</v>
      </c>
      <c r="H46" s="138">
        <v>153.1</v>
      </c>
      <c r="I46" s="138">
        <f t="shared" si="1"/>
        <v>37.55212165808192</v>
      </c>
    </row>
    <row r="47" spans="1:9" s="101" customFormat="1" ht="57.75" customHeight="1">
      <c r="A47" s="160" t="s">
        <v>129</v>
      </c>
      <c r="B47" s="164" t="s">
        <v>260</v>
      </c>
      <c r="C47" s="36" t="s">
        <v>46</v>
      </c>
      <c r="D47" s="37" t="s">
        <v>47</v>
      </c>
      <c r="E47" s="39" t="s">
        <v>193</v>
      </c>
      <c r="F47" s="103" t="s">
        <v>66</v>
      </c>
      <c r="G47" s="138">
        <f>G48</f>
        <v>5</v>
      </c>
      <c r="H47" s="138">
        <f>H48</f>
        <v>0</v>
      </c>
      <c r="I47" s="138">
        <f t="shared" si="1"/>
        <v>0</v>
      </c>
    </row>
    <row r="48" spans="1:9" s="101" customFormat="1" ht="57.75" customHeight="1">
      <c r="A48" s="160" t="s">
        <v>261</v>
      </c>
      <c r="B48" s="164" t="s">
        <v>262</v>
      </c>
      <c r="C48" s="36" t="s">
        <v>46</v>
      </c>
      <c r="D48" s="37" t="s">
        <v>47</v>
      </c>
      <c r="E48" s="39" t="s">
        <v>194</v>
      </c>
      <c r="F48" s="103" t="s">
        <v>66</v>
      </c>
      <c r="G48" s="138">
        <v>5</v>
      </c>
      <c r="H48" s="138">
        <v>0</v>
      </c>
      <c r="I48" s="138">
        <f t="shared" si="1"/>
        <v>0</v>
      </c>
    </row>
    <row r="49" spans="1:9" s="101" customFormat="1" ht="45.75" customHeight="1">
      <c r="A49" s="160" t="s">
        <v>130</v>
      </c>
      <c r="B49" s="107" t="s">
        <v>263</v>
      </c>
      <c r="C49" s="36" t="s">
        <v>46</v>
      </c>
      <c r="D49" s="37" t="s">
        <v>47</v>
      </c>
      <c r="E49" s="39" t="s">
        <v>195</v>
      </c>
      <c r="F49" s="103" t="s">
        <v>66</v>
      </c>
      <c r="G49" s="138">
        <f>G50</f>
        <v>76.8</v>
      </c>
      <c r="H49" s="138">
        <f>H50</f>
        <v>42.8</v>
      </c>
      <c r="I49" s="138">
        <f t="shared" si="1"/>
        <v>55.729166666666664</v>
      </c>
    </row>
    <row r="50" spans="1:9" s="101" customFormat="1" ht="46.5" customHeight="1">
      <c r="A50" s="160" t="s">
        <v>197</v>
      </c>
      <c r="B50" s="107" t="s">
        <v>264</v>
      </c>
      <c r="C50" s="36" t="s">
        <v>46</v>
      </c>
      <c r="D50" s="37" t="s">
        <v>47</v>
      </c>
      <c r="E50" s="39" t="s">
        <v>196</v>
      </c>
      <c r="F50" s="103" t="s">
        <v>66</v>
      </c>
      <c r="G50" s="138">
        <v>76.8</v>
      </c>
      <c r="H50" s="138">
        <v>42.8</v>
      </c>
      <c r="I50" s="138">
        <f t="shared" si="1"/>
        <v>55.729166666666664</v>
      </c>
    </row>
    <row r="51" spans="1:9" s="101" customFormat="1" ht="79.5" customHeight="1">
      <c r="A51" s="160" t="s">
        <v>131</v>
      </c>
      <c r="B51" s="165" t="s">
        <v>265</v>
      </c>
      <c r="C51" s="36" t="s">
        <v>46</v>
      </c>
      <c r="D51" s="37" t="s">
        <v>19</v>
      </c>
      <c r="E51" s="106" t="s">
        <v>198</v>
      </c>
      <c r="F51" s="31" t="s">
        <v>66</v>
      </c>
      <c r="G51" s="138">
        <f>G52</f>
        <v>163.6</v>
      </c>
      <c r="H51" s="138">
        <f>H52</f>
        <v>56.3</v>
      </c>
      <c r="I51" s="138">
        <f t="shared" si="1"/>
        <v>34.41320293398533</v>
      </c>
    </row>
    <row r="52" spans="1:9" s="102" customFormat="1" ht="79.5" customHeight="1">
      <c r="A52" s="160" t="s">
        <v>266</v>
      </c>
      <c r="B52" s="104" t="s">
        <v>267</v>
      </c>
      <c r="C52" s="36" t="s">
        <v>46</v>
      </c>
      <c r="D52" s="37" t="s">
        <v>19</v>
      </c>
      <c r="E52" s="106" t="s">
        <v>199</v>
      </c>
      <c r="F52" s="31" t="s">
        <v>66</v>
      </c>
      <c r="G52" s="166">
        <v>163.6</v>
      </c>
      <c r="H52" s="166">
        <v>56.3</v>
      </c>
      <c r="I52" s="166">
        <f t="shared" si="1"/>
        <v>34.41320293398533</v>
      </c>
    </row>
    <row r="53" spans="1:9" s="102" customFormat="1" ht="113.25" customHeight="1">
      <c r="A53" s="160" t="s">
        <v>132</v>
      </c>
      <c r="B53" s="104" t="s">
        <v>268</v>
      </c>
      <c r="C53" s="36" t="s">
        <v>46</v>
      </c>
      <c r="D53" s="37" t="s">
        <v>19</v>
      </c>
      <c r="E53" s="106" t="s">
        <v>200</v>
      </c>
      <c r="F53" s="31" t="s">
        <v>66</v>
      </c>
      <c r="G53" s="166">
        <v>433.9</v>
      </c>
      <c r="H53" s="166">
        <v>192.1</v>
      </c>
      <c r="I53" s="166">
        <f t="shared" si="1"/>
        <v>44.2728739340862</v>
      </c>
    </row>
    <row r="54" spans="1:9" s="102" customFormat="1" ht="36" customHeight="1">
      <c r="A54" s="167" t="s">
        <v>133</v>
      </c>
      <c r="B54" s="104" t="s">
        <v>77</v>
      </c>
      <c r="C54" s="105" t="s">
        <v>46</v>
      </c>
      <c r="D54" s="106" t="s">
        <v>19</v>
      </c>
      <c r="E54" s="106" t="s">
        <v>105</v>
      </c>
      <c r="F54" s="103" t="s">
        <v>78</v>
      </c>
      <c r="G54" s="138">
        <v>0</v>
      </c>
      <c r="H54" s="138">
        <v>0</v>
      </c>
      <c r="I54" s="138">
        <v>0</v>
      </c>
    </row>
    <row r="55" spans="1:9" s="102" customFormat="1" ht="57" customHeight="1">
      <c r="A55" s="160" t="s">
        <v>134</v>
      </c>
      <c r="B55" s="168" t="s">
        <v>269</v>
      </c>
      <c r="C55" s="36" t="s">
        <v>46</v>
      </c>
      <c r="D55" s="37" t="s">
        <v>21</v>
      </c>
      <c r="E55" s="39" t="s">
        <v>201</v>
      </c>
      <c r="F55" s="31" t="s">
        <v>66</v>
      </c>
      <c r="G55" s="138">
        <f>G56</f>
        <v>17.5</v>
      </c>
      <c r="H55" s="138">
        <f>H56</f>
        <v>17.5</v>
      </c>
      <c r="I55" s="138">
        <f>H55*G55</f>
        <v>306.25</v>
      </c>
    </row>
    <row r="56" spans="1:9" s="102" customFormat="1" ht="56.25" customHeight="1">
      <c r="A56" s="160" t="s">
        <v>135</v>
      </c>
      <c r="B56" s="169" t="s">
        <v>270</v>
      </c>
      <c r="C56" s="36" t="s">
        <v>46</v>
      </c>
      <c r="D56" s="37" t="s">
        <v>21</v>
      </c>
      <c r="E56" s="39" t="s">
        <v>223</v>
      </c>
      <c r="F56" s="31" t="s">
        <v>66</v>
      </c>
      <c r="G56" s="138">
        <v>17.5</v>
      </c>
      <c r="H56" s="138">
        <v>17.5</v>
      </c>
      <c r="I56" s="138">
        <f aca="true" t="shared" si="2" ref="I56:I66">H56/G56*100</f>
        <v>100</v>
      </c>
    </row>
    <row r="57" spans="1:9" s="102" customFormat="1" ht="81" customHeight="1">
      <c r="A57" s="160" t="s">
        <v>136</v>
      </c>
      <c r="B57" s="170" t="s">
        <v>271</v>
      </c>
      <c r="C57" s="36" t="s">
        <v>46</v>
      </c>
      <c r="D57" s="37" t="s">
        <v>21</v>
      </c>
      <c r="E57" s="39" t="s">
        <v>202</v>
      </c>
      <c r="F57" s="31" t="s">
        <v>68</v>
      </c>
      <c r="G57" s="138">
        <f>G58</f>
        <v>673.3</v>
      </c>
      <c r="H57" s="138">
        <f>H58</f>
        <v>0</v>
      </c>
      <c r="I57" s="138">
        <f t="shared" si="2"/>
        <v>0</v>
      </c>
    </row>
    <row r="58" spans="1:9" ht="67.5" customHeight="1">
      <c r="A58" s="160" t="s">
        <v>205</v>
      </c>
      <c r="B58" s="171" t="s">
        <v>272</v>
      </c>
      <c r="C58" s="36" t="s">
        <v>46</v>
      </c>
      <c r="D58" s="37" t="s">
        <v>21</v>
      </c>
      <c r="E58" s="39" t="s">
        <v>203</v>
      </c>
      <c r="F58" s="31" t="s">
        <v>68</v>
      </c>
      <c r="G58" s="138">
        <v>673.3</v>
      </c>
      <c r="H58" s="138">
        <v>0</v>
      </c>
      <c r="I58" s="138">
        <f t="shared" si="2"/>
        <v>0</v>
      </c>
    </row>
    <row r="59" spans="1:9" ht="47.25" customHeight="1">
      <c r="A59" s="31" t="s">
        <v>137</v>
      </c>
      <c r="B59" s="146" t="s">
        <v>273</v>
      </c>
      <c r="C59" s="36" t="s">
        <v>46</v>
      </c>
      <c r="D59" s="37" t="s">
        <v>23</v>
      </c>
      <c r="E59" s="39" t="s">
        <v>204</v>
      </c>
      <c r="F59" s="31" t="s">
        <v>66</v>
      </c>
      <c r="G59" s="172">
        <f>G60+G61</f>
        <v>258.9</v>
      </c>
      <c r="H59" s="172">
        <f>H60+H61</f>
        <v>89.9</v>
      </c>
      <c r="I59" s="172">
        <f t="shared" si="2"/>
        <v>34.72383159521051</v>
      </c>
    </row>
    <row r="60" spans="1:9" ht="23.25" customHeight="1">
      <c r="A60" s="31" t="s">
        <v>211</v>
      </c>
      <c r="B60" s="107" t="s">
        <v>206</v>
      </c>
      <c r="C60" s="36" t="s">
        <v>46</v>
      </c>
      <c r="D60" s="173" t="s">
        <v>23</v>
      </c>
      <c r="E60" s="174" t="s">
        <v>207</v>
      </c>
      <c r="F60" s="31" t="s">
        <v>66</v>
      </c>
      <c r="G60" s="172">
        <v>155.5</v>
      </c>
      <c r="H60" s="172">
        <v>32.4</v>
      </c>
      <c r="I60" s="172">
        <f t="shared" si="2"/>
        <v>20.836012861736332</v>
      </c>
    </row>
    <row r="61" spans="1:9" ht="26.25" customHeight="1">
      <c r="A61" s="31" t="s">
        <v>274</v>
      </c>
      <c r="B61" s="107" t="s">
        <v>208</v>
      </c>
      <c r="C61" s="36" t="s">
        <v>46</v>
      </c>
      <c r="D61" s="173" t="s">
        <v>23</v>
      </c>
      <c r="E61" s="174" t="s">
        <v>209</v>
      </c>
      <c r="F61" s="31" t="s">
        <v>66</v>
      </c>
      <c r="G61" s="172">
        <v>103.4</v>
      </c>
      <c r="H61" s="172">
        <v>57.5</v>
      </c>
      <c r="I61" s="172">
        <f t="shared" si="2"/>
        <v>55.60928433268858</v>
      </c>
    </row>
    <row r="62" spans="1:9" ht="57.75" customHeight="1">
      <c r="A62" s="31" t="s">
        <v>138</v>
      </c>
      <c r="B62" s="146" t="s">
        <v>275</v>
      </c>
      <c r="C62" s="36" t="s">
        <v>46</v>
      </c>
      <c r="D62" s="173" t="s">
        <v>23</v>
      </c>
      <c r="E62" s="174" t="s">
        <v>210</v>
      </c>
      <c r="F62" s="31" t="s">
        <v>66</v>
      </c>
      <c r="G62" s="138">
        <f>G63</f>
        <v>5</v>
      </c>
      <c r="H62" s="138">
        <f>H63</f>
        <v>0</v>
      </c>
      <c r="I62" s="138">
        <f t="shared" si="2"/>
        <v>0</v>
      </c>
    </row>
    <row r="63" spans="1:9" ht="58.5" customHeight="1">
      <c r="A63" s="31" t="s">
        <v>145</v>
      </c>
      <c r="B63" s="107" t="s">
        <v>276</v>
      </c>
      <c r="C63" s="36" t="s">
        <v>46</v>
      </c>
      <c r="D63" s="173" t="s">
        <v>23</v>
      </c>
      <c r="E63" s="174" t="s">
        <v>212</v>
      </c>
      <c r="F63" s="31" t="s">
        <v>66</v>
      </c>
      <c r="G63" s="138">
        <v>5</v>
      </c>
      <c r="H63" s="138">
        <v>0</v>
      </c>
      <c r="I63" s="138">
        <f t="shared" si="2"/>
        <v>0</v>
      </c>
    </row>
    <row r="64" spans="1:9" ht="69" customHeight="1">
      <c r="A64" s="31" t="s">
        <v>139</v>
      </c>
      <c r="B64" s="175" t="s">
        <v>277</v>
      </c>
      <c r="C64" s="36" t="s">
        <v>46</v>
      </c>
      <c r="D64" s="176" t="s">
        <v>23</v>
      </c>
      <c r="E64" s="176" t="s">
        <v>213</v>
      </c>
      <c r="F64" s="31" t="s">
        <v>66</v>
      </c>
      <c r="G64" s="138">
        <f>G65</f>
        <v>22.3</v>
      </c>
      <c r="H64" s="138">
        <f>H65</f>
        <v>22.3</v>
      </c>
      <c r="I64" s="138">
        <f t="shared" si="2"/>
        <v>100</v>
      </c>
    </row>
    <row r="65" spans="1:9" ht="56.25" customHeight="1">
      <c r="A65" s="31" t="s">
        <v>215</v>
      </c>
      <c r="B65" s="177" t="s">
        <v>278</v>
      </c>
      <c r="C65" s="36" t="s">
        <v>46</v>
      </c>
      <c r="D65" s="176" t="s">
        <v>23</v>
      </c>
      <c r="E65" s="176" t="s">
        <v>214</v>
      </c>
      <c r="F65" s="31" t="s">
        <v>66</v>
      </c>
      <c r="G65" s="138">
        <v>22.3</v>
      </c>
      <c r="H65" s="138">
        <v>22.3</v>
      </c>
      <c r="I65" s="138">
        <f t="shared" si="2"/>
        <v>100</v>
      </c>
    </row>
    <row r="66" spans="1:9" ht="46.5" customHeight="1">
      <c r="A66" s="31" t="s">
        <v>140</v>
      </c>
      <c r="B66" s="177" t="s">
        <v>229</v>
      </c>
      <c r="C66" s="36" t="s">
        <v>46</v>
      </c>
      <c r="D66" s="176" t="s">
        <v>23</v>
      </c>
      <c r="E66" s="176" t="s">
        <v>216</v>
      </c>
      <c r="F66" s="31" t="s">
        <v>66</v>
      </c>
      <c r="G66" s="172">
        <f>G67+G72</f>
        <v>5555.500000000001</v>
      </c>
      <c r="H66" s="172">
        <f>H67+H72</f>
        <v>919.7</v>
      </c>
      <c r="I66" s="172">
        <f t="shared" si="2"/>
        <v>16.554765547655474</v>
      </c>
    </row>
    <row r="67" spans="1:9" ht="24" customHeight="1">
      <c r="A67" s="31" t="s">
        <v>219</v>
      </c>
      <c r="B67" s="178" t="s">
        <v>160</v>
      </c>
      <c r="C67" s="36" t="s">
        <v>46</v>
      </c>
      <c r="D67" s="176" t="s">
        <v>23</v>
      </c>
      <c r="E67" s="176" t="s">
        <v>216</v>
      </c>
      <c r="F67" s="31" t="s">
        <v>66</v>
      </c>
      <c r="G67" s="172">
        <f>G68+G69+G70+G71</f>
        <v>0</v>
      </c>
      <c r="H67" s="172">
        <f>H68+H69+H70+H71</f>
        <v>0</v>
      </c>
      <c r="I67" s="172">
        <v>0</v>
      </c>
    </row>
    <row r="68" spans="1:9" ht="36" customHeight="1">
      <c r="A68" s="110" t="s">
        <v>279</v>
      </c>
      <c r="B68" s="179" t="s">
        <v>280</v>
      </c>
      <c r="C68" s="111" t="s">
        <v>46</v>
      </c>
      <c r="D68" s="180" t="s">
        <v>23</v>
      </c>
      <c r="E68" s="180" t="s">
        <v>225</v>
      </c>
      <c r="F68" s="110" t="s">
        <v>66</v>
      </c>
      <c r="G68" s="172">
        <v>0</v>
      </c>
      <c r="H68" s="172">
        <v>0</v>
      </c>
      <c r="I68" s="172">
        <v>0</v>
      </c>
    </row>
    <row r="69" spans="1:9" ht="34.5" customHeight="1">
      <c r="A69" s="110" t="s">
        <v>281</v>
      </c>
      <c r="B69" s="179" t="s">
        <v>282</v>
      </c>
      <c r="C69" s="111" t="s">
        <v>46</v>
      </c>
      <c r="D69" s="180" t="s">
        <v>23</v>
      </c>
      <c r="E69" s="180" t="s">
        <v>225</v>
      </c>
      <c r="F69" s="110" t="s">
        <v>66</v>
      </c>
      <c r="G69" s="172">
        <v>0</v>
      </c>
      <c r="H69" s="172">
        <v>0</v>
      </c>
      <c r="I69" s="172">
        <v>0</v>
      </c>
    </row>
    <row r="70" spans="1:9" ht="46.5" customHeight="1">
      <c r="A70" s="110" t="s">
        <v>283</v>
      </c>
      <c r="B70" s="179" t="s">
        <v>146</v>
      </c>
      <c r="C70" s="111" t="s">
        <v>46</v>
      </c>
      <c r="D70" s="180" t="s">
        <v>23</v>
      </c>
      <c r="E70" s="180" t="s">
        <v>225</v>
      </c>
      <c r="F70" s="110" t="s">
        <v>66</v>
      </c>
      <c r="G70" s="172">
        <v>0</v>
      </c>
      <c r="H70" s="172">
        <v>0</v>
      </c>
      <c r="I70" s="172">
        <v>0</v>
      </c>
    </row>
    <row r="71" spans="1:9" ht="34.5" customHeight="1">
      <c r="A71" s="110" t="s">
        <v>284</v>
      </c>
      <c r="B71" s="179" t="s">
        <v>161</v>
      </c>
      <c r="C71" s="111" t="s">
        <v>46</v>
      </c>
      <c r="D71" s="180" t="s">
        <v>23</v>
      </c>
      <c r="E71" s="180" t="s">
        <v>224</v>
      </c>
      <c r="F71" s="110" t="s">
        <v>66</v>
      </c>
      <c r="G71" s="172">
        <v>0</v>
      </c>
      <c r="H71" s="172">
        <v>0</v>
      </c>
      <c r="I71" s="172">
        <v>0</v>
      </c>
    </row>
    <row r="72" spans="1:9" ht="24" customHeight="1">
      <c r="A72" s="31" t="s">
        <v>285</v>
      </c>
      <c r="B72" s="178" t="s">
        <v>162</v>
      </c>
      <c r="C72" s="36" t="s">
        <v>46</v>
      </c>
      <c r="D72" s="176" t="s">
        <v>23</v>
      </c>
      <c r="E72" s="176" t="s">
        <v>226</v>
      </c>
      <c r="F72" s="31" t="s">
        <v>66</v>
      </c>
      <c r="G72" s="172">
        <f>G73+G74+G75</f>
        <v>5555.500000000001</v>
      </c>
      <c r="H72" s="172">
        <f>H73+H74+H75</f>
        <v>919.7</v>
      </c>
      <c r="I72" s="172">
        <f>H72/G72*100</f>
        <v>16.554765547655474</v>
      </c>
    </row>
    <row r="73" spans="1:9" ht="32.25" customHeight="1">
      <c r="A73" s="110" t="s">
        <v>286</v>
      </c>
      <c r="B73" s="179" t="s">
        <v>280</v>
      </c>
      <c r="C73" s="111" t="s">
        <v>46</v>
      </c>
      <c r="D73" s="180" t="s">
        <v>23</v>
      </c>
      <c r="E73" s="176" t="s">
        <v>226</v>
      </c>
      <c r="F73" s="110" t="s">
        <v>66</v>
      </c>
      <c r="G73" s="172">
        <v>5172.1</v>
      </c>
      <c r="H73" s="172">
        <v>856.2</v>
      </c>
      <c r="I73" s="172">
        <f>H73/G73*100</f>
        <v>16.554204288393496</v>
      </c>
    </row>
    <row r="74" spans="1:9" ht="36.75" customHeight="1">
      <c r="A74" s="110" t="s">
        <v>287</v>
      </c>
      <c r="B74" s="179" t="s">
        <v>282</v>
      </c>
      <c r="C74" s="111" t="s">
        <v>46</v>
      </c>
      <c r="D74" s="180" t="s">
        <v>23</v>
      </c>
      <c r="E74" s="176" t="s">
        <v>226</v>
      </c>
      <c r="F74" s="110" t="s">
        <v>66</v>
      </c>
      <c r="G74" s="172">
        <v>105.6</v>
      </c>
      <c r="H74" s="172">
        <v>17.5</v>
      </c>
      <c r="I74" s="172">
        <f>H74/G74*100</f>
        <v>16.5719696969697</v>
      </c>
    </row>
    <row r="75" spans="1:9" ht="45.75" customHeight="1">
      <c r="A75" s="110" t="s">
        <v>288</v>
      </c>
      <c r="B75" s="179" t="s">
        <v>146</v>
      </c>
      <c r="C75" s="111" t="s">
        <v>46</v>
      </c>
      <c r="D75" s="180" t="s">
        <v>23</v>
      </c>
      <c r="E75" s="176" t="s">
        <v>226</v>
      </c>
      <c r="F75" s="110" t="s">
        <v>66</v>
      </c>
      <c r="G75" s="172">
        <v>277.8</v>
      </c>
      <c r="H75" s="172">
        <v>46</v>
      </c>
      <c r="I75" s="172">
        <f>H75/G75*100</f>
        <v>16.55867530597552</v>
      </c>
    </row>
    <row r="76" spans="1:9" ht="57" customHeight="1">
      <c r="A76" s="181" t="s">
        <v>150</v>
      </c>
      <c r="B76" s="182" t="s">
        <v>217</v>
      </c>
      <c r="C76" s="183" t="s">
        <v>46</v>
      </c>
      <c r="D76" s="184" t="s">
        <v>23</v>
      </c>
      <c r="E76" s="185" t="s">
        <v>218</v>
      </c>
      <c r="F76" s="181" t="s">
        <v>66</v>
      </c>
      <c r="G76" s="186">
        <f>G77</f>
        <v>0</v>
      </c>
      <c r="H76" s="186">
        <f>H77</f>
        <v>0</v>
      </c>
      <c r="I76" s="186">
        <v>0</v>
      </c>
    </row>
    <row r="77" spans="1:9" ht="46.5" customHeight="1">
      <c r="A77" s="181" t="s">
        <v>289</v>
      </c>
      <c r="B77" s="182" t="s">
        <v>220</v>
      </c>
      <c r="C77" s="183" t="s">
        <v>46</v>
      </c>
      <c r="D77" s="184" t="s">
        <v>23</v>
      </c>
      <c r="E77" s="185" t="s">
        <v>221</v>
      </c>
      <c r="F77" s="181" t="s">
        <v>66</v>
      </c>
      <c r="G77" s="186">
        <v>0</v>
      </c>
      <c r="H77" s="186">
        <v>0</v>
      </c>
      <c r="I77" s="186">
        <v>0</v>
      </c>
    </row>
    <row r="78" spans="1:9" ht="20.25" customHeight="1">
      <c r="A78" s="160" t="s">
        <v>151</v>
      </c>
      <c r="B78" s="107" t="s">
        <v>147</v>
      </c>
      <c r="C78" s="36" t="s">
        <v>46</v>
      </c>
      <c r="D78" s="161" t="s">
        <v>148</v>
      </c>
      <c r="E78" s="162" t="s">
        <v>149</v>
      </c>
      <c r="F78" s="160" t="s">
        <v>66</v>
      </c>
      <c r="G78" s="187">
        <v>184.9</v>
      </c>
      <c r="H78" s="187">
        <v>0</v>
      </c>
      <c r="I78" s="187">
        <f aca="true" t="shared" si="3" ref="I78:I85">H78/G78*100</f>
        <v>0</v>
      </c>
    </row>
    <row r="79" spans="1:9" ht="57.75" customHeight="1">
      <c r="A79" s="31" t="s">
        <v>152</v>
      </c>
      <c r="B79" s="38" t="s">
        <v>234</v>
      </c>
      <c r="C79" s="36" t="s">
        <v>46</v>
      </c>
      <c r="D79" s="37" t="s">
        <v>29</v>
      </c>
      <c r="E79" s="100" t="s">
        <v>168</v>
      </c>
      <c r="F79" s="31" t="s">
        <v>63</v>
      </c>
      <c r="G79" s="138">
        <f>G80</f>
        <v>172.7</v>
      </c>
      <c r="H79" s="138">
        <f>H80</f>
        <v>75.9</v>
      </c>
      <c r="I79" s="138">
        <f t="shared" si="3"/>
        <v>43.94904458598727</v>
      </c>
    </row>
    <row r="80" spans="1:9" ht="45.75" customHeight="1">
      <c r="A80" s="31" t="s">
        <v>153</v>
      </c>
      <c r="B80" s="38" t="s">
        <v>235</v>
      </c>
      <c r="C80" s="36" t="s">
        <v>46</v>
      </c>
      <c r="D80" s="37" t="s">
        <v>29</v>
      </c>
      <c r="E80" s="100" t="s">
        <v>169</v>
      </c>
      <c r="F80" s="31" t="s">
        <v>63</v>
      </c>
      <c r="G80" s="138">
        <v>172.7</v>
      </c>
      <c r="H80" s="138">
        <v>75.9</v>
      </c>
      <c r="I80" s="138">
        <f t="shared" si="3"/>
        <v>43.94904458598727</v>
      </c>
    </row>
    <row r="81" spans="1:9" ht="80.25" customHeight="1">
      <c r="A81" s="31" t="s">
        <v>290</v>
      </c>
      <c r="B81" s="11" t="s">
        <v>106</v>
      </c>
      <c r="C81" s="36" t="s">
        <v>46</v>
      </c>
      <c r="D81" s="37" t="s">
        <v>32</v>
      </c>
      <c r="E81" s="39" t="s">
        <v>107</v>
      </c>
      <c r="F81" s="31" t="s">
        <v>71</v>
      </c>
      <c r="G81" s="141">
        <f>G83+G85+G88+G92+G86+G90+G82+G84+G91</f>
        <v>12331.199999999999</v>
      </c>
      <c r="H81" s="141">
        <f>H83+H85+H88+H92+H86+H90+H82+H84+H91</f>
        <v>5884.4</v>
      </c>
      <c r="I81" s="141">
        <f t="shared" si="3"/>
        <v>47.719605553393016</v>
      </c>
    </row>
    <row r="82" spans="1:9" ht="27.75" customHeight="1">
      <c r="A82" s="31" t="s">
        <v>291</v>
      </c>
      <c r="B82" s="188" t="s">
        <v>62</v>
      </c>
      <c r="C82" s="36" t="s">
        <v>46</v>
      </c>
      <c r="D82" s="37" t="s">
        <v>8</v>
      </c>
      <c r="E82" s="39" t="s">
        <v>107</v>
      </c>
      <c r="F82" s="31" t="s">
        <v>71</v>
      </c>
      <c r="G82" s="137">
        <v>122</v>
      </c>
      <c r="H82" s="137">
        <v>122</v>
      </c>
      <c r="I82" s="137">
        <f t="shared" si="3"/>
        <v>100</v>
      </c>
    </row>
    <row r="83" spans="1:9" ht="48" customHeight="1">
      <c r="A83" s="31" t="s">
        <v>292</v>
      </c>
      <c r="B83" s="189" t="s">
        <v>48</v>
      </c>
      <c r="C83" s="190" t="s">
        <v>46</v>
      </c>
      <c r="D83" s="149" t="s">
        <v>236</v>
      </c>
      <c r="E83" s="39" t="s">
        <v>107</v>
      </c>
      <c r="F83" s="31" t="s">
        <v>71</v>
      </c>
      <c r="G83" s="137">
        <v>189</v>
      </c>
      <c r="H83" s="137">
        <v>189</v>
      </c>
      <c r="I83" s="137">
        <f t="shared" si="3"/>
        <v>100</v>
      </c>
    </row>
    <row r="84" spans="1:9" ht="80.25" customHeight="1">
      <c r="A84" s="160" t="s">
        <v>293</v>
      </c>
      <c r="B84" s="97" t="s">
        <v>94</v>
      </c>
      <c r="C84" s="190" t="s">
        <v>46</v>
      </c>
      <c r="D84" s="190" t="s">
        <v>47</v>
      </c>
      <c r="E84" s="191" t="s">
        <v>107</v>
      </c>
      <c r="F84" s="160" t="s">
        <v>71</v>
      </c>
      <c r="G84" s="192">
        <v>266.3</v>
      </c>
      <c r="H84" s="192">
        <v>266.3</v>
      </c>
      <c r="I84" s="192">
        <f t="shared" si="3"/>
        <v>100</v>
      </c>
    </row>
    <row r="85" spans="1:9" s="41" customFormat="1" ht="24" customHeight="1">
      <c r="A85" s="31" t="s">
        <v>294</v>
      </c>
      <c r="B85" s="40" t="s">
        <v>52</v>
      </c>
      <c r="C85" s="36" t="s">
        <v>46</v>
      </c>
      <c r="D85" s="36" t="s">
        <v>26</v>
      </c>
      <c r="E85" s="39" t="s">
        <v>107</v>
      </c>
      <c r="F85" s="31" t="s">
        <v>71</v>
      </c>
      <c r="G85" s="137">
        <v>1</v>
      </c>
      <c r="H85" s="137">
        <v>0</v>
      </c>
      <c r="I85" s="137">
        <f t="shared" si="3"/>
        <v>0</v>
      </c>
    </row>
    <row r="86" spans="1:9" s="41" customFormat="1" ht="22.5" customHeight="1">
      <c r="A86" s="202" t="s">
        <v>295</v>
      </c>
      <c r="B86" s="203" t="s">
        <v>297</v>
      </c>
      <c r="C86" s="204" t="s">
        <v>46</v>
      </c>
      <c r="D86" s="205" t="s">
        <v>53</v>
      </c>
      <c r="E86" s="206" t="s">
        <v>107</v>
      </c>
      <c r="F86" s="202" t="s">
        <v>71</v>
      </c>
      <c r="G86" s="172">
        <v>8795.9</v>
      </c>
      <c r="H86" s="172">
        <v>3905.9</v>
      </c>
      <c r="I86" s="172">
        <f aca="true" t="shared" si="4" ref="I86:I95">H86/G86*100</f>
        <v>44.40591639286486</v>
      </c>
    </row>
    <row r="87" spans="1:9" s="42" customFormat="1" ht="26.25" customHeight="1">
      <c r="A87" s="96" t="s">
        <v>351</v>
      </c>
      <c r="B87" s="193" t="s">
        <v>299</v>
      </c>
      <c r="C87" s="98" t="s">
        <v>46</v>
      </c>
      <c r="D87" s="99" t="s">
        <v>53</v>
      </c>
      <c r="E87" s="100" t="s">
        <v>107</v>
      </c>
      <c r="F87" s="96" t="s">
        <v>71</v>
      </c>
      <c r="G87" s="194">
        <v>2935.7</v>
      </c>
      <c r="H87" s="172">
        <v>975.8</v>
      </c>
      <c r="I87" s="172">
        <f t="shared" si="4"/>
        <v>33.23909118779167</v>
      </c>
    </row>
    <row r="88" spans="1:9" s="42" customFormat="1" ht="17.25" customHeight="1">
      <c r="A88" s="31" t="s">
        <v>296</v>
      </c>
      <c r="B88" s="195" t="s">
        <v>58</v>
      </c>
      <c r="C88" s="36" t="s">
        <v>46</v>
      </c>
      <c r="D88" s="37" t="s">
        <v>53</v>
      </c>
      <c r="E88" s="39" t="s">
        <v>107</v>
      </c>
      <c r="F88" s="31" t="s">
        <v>71</v>
      </c>
      <c r="G88" s="137">
        <v>2051.1</v>
      </c>
      <c r="H88" s="137">
        <v>960.8</v>
      </c>
      <c r="I88" s="137">
        <f t="shared" si="4"/>
        <v>46.84315733021306</v>
      </c>
    </row>
    <row r="89" spans="1:9" s="43" customFormat="1" ht="22.5">
      <c r="A89" s="96" t="s">
        <v>298</v>
      </c>
      <c r="B89" s="193" t="s">
        <v>299</v>
      </c>
      <c r="C89" s="98" t="s">
        <v>46</v>
      </c>
      <c r="D89" s="99" t="s">
        <v>53</v>
      </c>
      <c r="E89" s="100" t="s">
        <v>107</v>
      </c>
      <c r="F89" s="96" t="s">
        <v>71</v>
      </c>
      <c r="G89" s="172">
        <v>578</v>
      </c>
      <c r="H89" s="172">
        <v>224.2</v>
      </c>
      <c r="I89" s="172">
        <f t="shared" si="4"/>
        <v>38.78892733564014</v>
      </c>
    </row>
    <row r="90" spans="1:9" s="43" customFormat="1" ht="45">
      <c r="A90" s="31" t="s">
        <v>300</v>
      </c>
      <c r="B90" s="196" t="s">
        <v>60</v>
      </c>
      <c r="C90" s="36" t="s">
        <v>46</v>
      </c>
      <c r="D90" s="37" t="s">
        <v>61</v>
      </c>
      <c r="E90" s="39" t="s">
        <v>107</v>
      </c>
      <c r="F90" s="31" t="s">
        <v>71</v>
      </c>
      <c r="G90" s="137">
        <v>25</v>
      </c>
      <c r="H90" s="137">
        <v>0</v>
      </c>
      <c r="I90" s="137">
        <f t="shared" si="4"/>
        <v>0</v>
      </c>
    </row>
    <row r="91" spans="1:9" ht="21.75" customHeight="1">
      <c r="A91" s="31" t="s">
        <v>301</v>
      </c>
      <c r="B91" s="196" t="s">
        <v>95</v>
      </c>
      <c r="C91" s="36" t="s">
        <v>46</v>
      </c>
      <c r="D91" s="37" t="s">
        <v>61</v>
      </c>
      <c r="E91" s="39" t="s">
        <v>107</v>
      </c>
      <c r="F91" s="31" t="s">
        <v>71</v>
      </c>
      <c r="G91" s="137">
        <v>734.4</v>
      </c>
      <c r="H91" s="137">
        <v>367.2</v>
      </c>
      <c r="I91" s="137">
        <f t="shared" si="4"/>
        <v>50</v>
      </c>
    </row>
    <row r="92" spans="1:9" ht="15.75" customHeight="1">
      <c r="A92" s="31" t="s">
        <v>302</v>
      </c>
      <c r="B92" s="11" t="s">
        <v>59</v>
      </c>
      <c r="C92" s="36" t="s">
        <v>46</v>
      </c>
      <c r="D92" s="37" t="s">
        <v>55</v>
      </c>
      <c r="E92" s="39" t="s">
        <v>107</v>
      </c>
      <c r="F92" s="31" t="s">
        <v>71</v>
      </c>
      <c r="G92" s="137">
        <v>146.5</v>
      </c>
      <c r="H92" s="137">
        <v>73.2</v>
      </c>
      <c r="I92" s="137">
        <f t="shared" si="4"/>
        <v>49.965870307167236</v>
      </c>
    </row>
    <row r="93" spans="1:9" ht="24" customHeight="1">
      <c r="A93" s="47" t="s">
        <v>108</v>
      </c>
      <c r="B93" s="197" t="s">
        <v>303</v>
      </c>
      <c r="C93" s="198" t="s">
        <v>304</v>
      </c>
      <c r="D93" s="199" t="s">
        <v>305</v>
      </c>
      <c r="E93" s="46" t="s">
        <v>306</v>
      </c>
      <c r="F93" s="47" t="s">
        <v>68</v>
      </c>
      <c r="G93" s="200">
        <f>G94</f>
        <v>589.5</v>
      </c>
      <c r="H93" s="200">
        <f>H94</f>
        <v>0</v>
      </c>
      <c r="I93" s="200">
        <f t="shared" si="4"/>
        <v>0</v>
      </c>
    </row>
    <row r="94" spans="1:9" ht="45" customHeight="1">
      <c r="A94" s="31" t="s">
        <v>109</v>
      </c>
      <c r="B94" s="11" t="s">
        <v>307</v>
      </c>
      <c r="C94" s="36" t="s">
        <v>304</v>
      </c>
      <c r="D94" s="37" t="s">
        <v>305</v>
      </c>
      <c r="E94" s="39" t="s">
        <v>306</v>
      </c>
      <c r="F94" s="31" t="s">
        <v>68</v>
      </c>
      <c r="G94" s="137">
        <v>589.5</v>
      </c>
      <c r="H94" s="137">
        <v>0</v>
      </c>
      <c r="I94" s="137">
        <f t="shared" si="4"/>
        <v>0</v>
      </c>
    </row>
    <row r="95" spans="1:9" ht="12.75" customHeight="1">
      <c r="A95" s="44"/>
      <c r="B95" s="45" t="s">
        <v>44</v>
      </c>
      <c r="C95" s="46"/>
      <c r="D95" s="46"/>
      <c r="E95" s="46"/>
      <c r="F95" s="47"/>
      <c r="G95" s="201">
        <f>G9+G93</f>
        <v>39788.3</v>
      </c>
      <c r="H95" s="201">
        <f>H9+H93</f>
        <v>14692.5</v>
      </c>
      <c r="I95" s="201">
        <f t="shared" si="4"/>
        <v>36.92668447759768</v>
      </c>
    </row>
    <row r="96" s="43" customFormat="1" ht="12.75"/>
    <row r="97" s="43" customFormat="1" ht="12.75"/>
    <row r="98" s="43" customFormat="1" ht="12.75"/>
    <row r="99" s="43" customFormat="1" ht="12.75"/>
    <row r="100" spans="1:7" s="43" customFormat="1" ht="12.75">
      <c r="A100" s="48"/>
      <c r="B100" s="51"/>
      <c r="C100" s="50"/>
      <c r="D100" s="50"/>
      <c r="E100" s="50"/>
      <c r="F100" s="23"/>
      <c r="G100" s="23"/>
    </row>
    <row r="101" spans="1:7" s="52" customFormat="1" ht="12.75">
      <c r="A101" s="48"/>
      <c r="B101" s="51"/>
      <c r="C101" s="50"/>
      <c r="D101" s="50"/>
      <c r="E101" s="50"/>
      <c r="F101" s="23"/>
      <c r="G101" s="23"/>
    </row>
    <row r="102" spans="1:7" s="43" customFormat="1" ht="12.75" customHeight="1">
      <c r="A102" s="48"/>
      <c r="B102" s="51"/>
      <c r="C102" s="50"/>
      <c r="D102" s="50"/>
      <c r="E102" s="50"/>
      <c r="F102" s="23"/>
      <c r="G102" s="23"/>
    </row>
    <row r="103" spans="1:7" s="43" customFormat="1" ht="12.75">
      <c r="A103" s="48"/>
      <c r="B103" s="49"/>
      <c r="C103" s="50"/>
      <c r="D103" s="50"/>
      <c r="E103" s="50"/>
      <c r="F103" s="23"/>
      <c r="G103" s="23"/>
    </row>
    <row r="104" spans="1:7" s="43" customFormat="1" ht="12.75">
      <c r="A104" s="48"/>
      <c r="B104" s="51"/>
      <c r="C104" s="50"/>
      <c r="D104" s="50"/>
      <c r="E104" s="50"/>
      <c r="F104" s="23"/>
      <c r="G104" s="23"/>
    </row>
    <row r="105" spans="1:7" s="43" customFormat="1" ht="12.75">
      <c r="A105" s="48"/>
      <c r="B105" s="51"/>
      <c r="C105" s="50"/>
      <c r="D105" s="50"/>
      <c r="E105" s="50"/>
      <c r="F105" s="23"/>
      <c r="G105" s="23"/>
    </row>
    <row r="106" spans="1:7" s="57" customFormat="1" ht="19.5" customHeight="1">
      <c r="A106" s="53"/>
      <c r="B106" s="54"/>
      <c r="C106" s="55"/>
      <c r="D106" s="55"/>
      <c r="E106" s="55"/>
      <c r="F106" s="56"/>
      <c r="G106" s="56"/>
    </row>
    <row r="107" spans="1:7" s="43" customFormat="1" ht="12.75">
      <c r="A107" s="48"/>
      <c r="B107" s="58"/>
      <c r="C107" s="59"/>
      <c r="D107" s="60"/>
      <c r="E107" s="60"/>
      <c r="F107" s="24"/>
      <c r="G107" s="24"/>
    </row>
    <row r="108" spans="1:7" s="43" customFormat="1" ht="12.75">
      <c r="A108" s="48"/>
      <c r="B108" s="51"/>
      <c r="C108" s="50"/>
      <c r="D108" s="50"/>
      <c r="E108" s="50"/>
      <c r="F108" s="23"/>
      <c r="G108" s="23"/>
    </row>
    <row r="109" spans="1:7" s="43" customFormat="1" ht="12.75">
      <c r="A109" s="48"/>
      <c r="B109" s="61"/>
      <c r="C109" s="50"/>
      <c r="D109" s="50"/>
      <c r="E109" s="50"/>
      <c r="F109" s="23"/>
      <c r="G109" s="23"/>
    </row>
    <row r="110" spans="1:7" s="43" customFormat="1" ht="12.75">
      <c r="A110" s="48"/>
      <c r="B110" s="62"/>
      <c r="C110" s="50"/>
      <c r="D110" s="50"/>
      <c r="E110" s="50"/>
      <c r="F110" s="23"/>
      <c r="G110" s="23"/>
    </row>
    <row r="111" spans="1:7" s="43" customFormat="1" ht="12.75">
      <c r="A111" s="48"/>
      <c r="B111" s="51"/>
      <c r="C111" s="50"/>
      <c r="D111" s="50"/>
      <c r="E111" s="50"/>
      <c r="F111" s="23"/>
      <c r="G111" s="23"/>
    </row>
    <row r="112" spans="1:7" s="43" customFormat="1" ht="12.75">
      <c r="A112" s="48"/>
      <c r="B112" s="61"/>
      <c r="C112" s="50"/>
      <c r="D112" s="50"/>
      <c r="E112" s="50"/>
      <c r="F112" s="23"/>
      <c r="G112" s="23"/>
    </row>
    <row r="113" spans="1:7" s="43" customFormat="1" ht="12.75">
      <c r="A113" s="48"/>
      <c r="B113" s="49"/>
      <c r="C113" s="50"/>
      <c r="D113" s="50"/>
      <c r="E113" s="50"/>
      <c r="F113" s="23"/>
      <c r="G113" s="23"/>
    </row>
    <row r="114" spans="1:7" s="43" customFormat="1" ht="12.75">
      <c r="A114" s="48"/>
      <c r="B114" s="49"/>
      <c r="C114" s="50"/>
      <c r="D114" s="50"/>
      <c r="E114" s="50"/>
      <c r="F114" s="23"/>
      <c r="G114" s="23"/>
    </row>
    <row r="115" spans="1:7" s="43" customFormat="1" ht="12.75">
      <c r="A115" s="48"/>
      <c r="B115" s="49"/>
      <c r="C115" s="50"/>
      <c r="D115" s="50"/>
      <c r="E115" s="50"/>
      <c r="F115" s="23"/>
      <c r="G115" s="23"/>
    </row>
    <row r="116" spans="1:7" s="43" customFormat="1" ht="12.75">
      <c r="A116" s="48"/>
      <c r="B116" s="49"/>
      <c r="C116" s="50"/>
      <c r="D116" s="50"/>
      <c r="E116" s="50"/>
      <c r="F116" s="23"/>
      <c r="G116" s="23"/>
    </row>
    <row r="117" spans="1:7" s="43" customFormat="1" ht="12.75">
      <c r="A117" s="48"/>
      <c r="B117" s="51"/>
      <c r="C117" s="50"/>
      <c r="D117" s="50"/>
      <c r="E117" s="50"/>
      <c r="F117" s="23"/>
      <c r="G117" s="23"/>
    </row>
    <row r="118" spans="1:7" s="43" customFormat="1" ht="12.75">
      <c r="A118" s="48"/>
      <c r="B118" s="51"/>
      <c r="C118" s="50"/>
      <c r="D118" s="50"/>
      <c r="E118" s="50"/>
      <c r="F118" s="23"/>
      <c r="G118" s="23"/>
    </row>
    <row r="119" spans="1:7" s="43" customFormat="1" ht="12.75">
      <c r="A119" s="48"/>
      <c r="B119" s="51"/>
      <c r="C119" s="50"/>
      <c r="D119" s="50"/>
      <c r="E119" s="50"/>
      <c r="F119" s="23"/>
      <c r="G119" s="23"/>
    </row>
    <row r="120" spans="1:7" s="43" customFormat="1" ht="12.75">
      <c r="A120" s="48"/>
      <c r="B120" s="49"/>
      <c r="C120" s="50"/>
      <c r="D120" s="50"/>
      <c r="E120" s="50"/>
      <c r="F120" s="23"/>
      <c r="G120" s="23"/>
    </row>
    <row r="121" spans="1:7" s="52" customFormat="1" ht="12.75">
      <c r="A121" s="48"/>
      <c r="B121" s="51"/>
      <c r="C121" s="50"/>
      <c r="D121" s="50"/>
      <c r="E121" s="50"/>
      <c r="F121" s="23"/>
      <c r="G121" s="23"/>
    </row>
    <row r="122" spans="1:7" s="43" customFormat="1" ht="12.75">
      <c r="A122" s="48"/>
      <c r="B122" s="51"/>
      <c r="C122" s="50"/>
      <c r="D122" s="50"/>
      <c r="E122" s="50"/>
      <c r="F122" s="23"/>
      <c r="G122" s="23"/>
    </row>
    <row r="123" spans="1:7" s="57" customFormat="1" ht="18.75" customHeight="1">
      <c r="A123" s="53"/>
      <c r="B123" s="54"/>
      <c r="C123" s="55"/>
      <c r="D123" s="55"/>
      <c r="E123" s="55"/>
      <c r="F123" s="56"/>
      <c r="G123" s="56"/>
    </row>
    <row r="124" spans="1:7" s="43" customFormat="1" ht="13.5" customHeight="1">
      <c r="A124" s="48"/>
      <c r="B124" s="58"/>
      <c r="C124" s="59"/>
      <c r="D124" s="60"/>
      <c r="E124" s="60"/>
      <c r="F124" s="24"/>
      <c r="G124" s="24"/>
    </row>
    <row r="125" spans="1:7" s="43" customFormat="1" ht="12.75">
      <c r="A125" s="48"/>
      <c r="B125" s="51"/>
      <c r="C125" s="50"/>
      <c r="D125" s="50"/>
      <c r="E125" s="50"/>
      <c r="F125" s="23"/>
      <c r="G125" s="23"/>
    </row>
    <row r="126" spans="1:7" s="43" customFormat="1" ht="12.75">
      <c r="A126" s="48"/>
      <c r="B126" s="61"/>
      <c r="C126" s="50"/>
      <c r="D126" s="50"/>
      <c r="E126" s="50"/>
      <c r="F126" s="23"/>
      <c r="G126" s="23"/>
    </row>
    <row r="127" spans="1:7" s="43" customFormat="1" ht="12.75">
      <c r="A127" s="48"/>
      <c r="B127" s="62"/>
      <c r="C127" s="50"/>
      <c r="D127" s="50"/>
      <c r="E127" s="50"/>
      <c r="F127" s="23"/>
      <c r="G127" s="23"/>
    </row>
    <row r="128" spans="1:7" s="43" customFormat="1" ht="12.75">
      <c r="A128" s="48"/>
      <c r="B128" s="51"/>
      <c r="C128" s="50"/>
      <c r="D128" s="50"/>
      <c r="E128" s="50"/>
      <c r="F128" s="23"/>
      <c r="G128" s="23"/>
    </row>
    <row r="129" spans="1:7" s="43" customFormat="1" ht="12.75">
      <c r="A129" s="48"/>
      <c r="B129" s="61"/>
      <c r="C129" s="50"/>
      <c r="D129" s="50"/>
      <c r="E129" s="50"/>
      <c r="F129" s="23"/>
      <c r="G129" s="23"/>
    </row>
    <row r="130" spans="1:7" s="43" customFormat="1" ht="12.75">
      <c r="A130" s="48"/>
      <c r="B130" s="49"/>
      <c r="C130" s="50"/>
      <c r="D130" s="50"/>
      <c r="E130" s="50"/>
      <c r="F130" s="23"/>
      <c r="G130" s="23"/>
    </row>
    <row r="131" spans="1:7" s="63" customFormat="1" ht="12.75">
      <c r="A131" s="53"/>
      <c r="B131" s="49"/>
      <c r="C131" s="50"/>
      <c r="D131" s="50"/>
      <c r="E131" s="50"/>
      <c r="F131" s="23"/>
      <c r="G131" s="23"/>
    </row>
    <row r="132" spans="1:7" s="63" customFormat="1" ht="12.75">
      <c r="A132" s="53"/>
      <c r="B132" s="49"/>
      <c r="C132" s="50"/>
      <c r="D132" s="50"/>
      <c r="E132" s="50"/>
      <c r="F132" s="23"/>
      <c r="G132" s="23"/>
    </row>
    <row r="133" spans="1:7" s="43" customFormat="1" ht="12.75">
      <c r="A133" s="48"/>
      <c r="B133" s="51"/>
      <c r="C133" s="50"/>
      <c r="D133" s="50"/>
      <c r="E133" s="50"/>
      <c r="F133" s="23"/>
      <c r="G133" s="23"/>
    </row>
    <row r="134" spans="1:7" s="43" customFormat="1" ht="12.75">
      <c r="A134" s="48"/>
      <c r="B134" s="51"/>
      <c r="C134" s="50"/>
      <c r="D134" s="50"/>
      <c r="E134" s="50"/>
      <c r="F134" s="23"/>
      <c r="G134" s="23"/>
    </row>
    <row r="135" spans="1:7" s="43" customFormat="1" ht="12.75">
      <c r="A135" s="48"/>
      <c r="B135" s="51"/>
      <c r="C135" s="50"/>
      <c r="D135" s="50"/>
      <c r="E135" s="50"/>
      <c r="F135" s="23"/>
      <c r="G135" s="23"/>
    </row>
    <row r="136" spans="1:7" s="43" customFormat="1" ht="12.75">
      <c r="A136" s="48"/>
      <c r="B136" s="49"/>
      <c r="C136" s="50"/>
      <c r="D136" s="50"/>
      <c r="E136" s="50"/>
      <c r="F136" s="23"/>
      <c r="G136" s="23"/>
    </row>
    <row r="137" spans="1:7" s="43" customFormat="1" ht="12.75">
      <c r="A137" s="48"/>
      <c r="B137" s="51"/>
      <c r="C137" s="50"/>
      <c r="D137" s="50"/>
      <c r="E137" s="50"/>
      <c r="F137" s="23"/>
      <c r="G137" s="23"/>
    </row>
    <row r="138" spans="1:7" s="43" customFormat="1" ht="12.75">
      <c r="A138" s="48"/>
      <c r="B138" s="51"/>
      <c r="C138" s="50"/>
      <c r="D138" s="50"/>
      <c r="E138" s="50"/>
      <c r="F138" s="23"/>
      <c r="G138" s="23"/>
    </row>
    <row r="139" spans="1:7" s="63" customFormat="1" ht="27.75" customHeight="1">
      <c r="A139" s="53"/>
      <c r="B139" s="64"/>
      <c r="C139" s="65"/>
      <c r="D139" s="55"/>
      <c r="E139" s="55"/>
      <c r="F139" s="56"/>
      <c r="G139" s="56"/>
    </row>
    <row r="140" spans="1:7" s="52" customFormat="1" ht="12.75">
      <c r="A140" s="48"/>
      <c r="B140" s="58"/>
      <c r="C140" s="59"/>
      <c r="D140" s="60"/>
      <c r="E140" s="60"/>
      <c r="F140" s="24"/>
      <c r="G140" s="24"/>
    </row>
    <row r="141" spans="1:7" s="43" customFormat="1" ht="12.75">
      <c r="A141" s="48"/>
      <c r="B141" s="51"/>
      <c r="C141" s="50"/>
      <c r="D141" s="50"/>
      <c r="E141" s="50"/>
      <c r="F141" s="23"/>
      <c r="G141" s="23"/>
    </row>
    <row r="142" spans="1:7" s="43" customFormat="1" ht="12.75">
      <c r="A142" s="48"/>
      <c r="B142" s="61"/>
      <c r="C142" s="50"/>
      <c r="D142" s="50"/>
      <c r="E142" s="50"/>
      <c r="F142" s="23"/>
      <c r="G142" s="23"/>
    </row>
    <row r="143" spans="1:7" s="43" customFormat="1" ht="12.75">
      <c r="A143" s="48"/>
      <c r="B143" s="62"/>
      <c r="C143" s="50"/>
      <c r="D143" s="50"/>
      <c r="E143" s="50"/>
      <c r="F143" s="23"/>
      <c r="G143" s="23"/>
    </row>
    <row r="144" spans="1:7" s="43" customFormat="1" ht="12.75">
      <c r="A144" s="48"/>
      <c r="B144" s="51"/>
      <c r="C144" s="50"/>
      <c r="D144" s="50"/>
      <c r="E144" s="50"/>
      <c r="F144" s="23"/>
      <c r="G144" s="23"/>
    </row>
    <row r="145" spans="1:7" s="43" customFormat="1" ht="12.75">
      <c r="A145" s="48"/>
      <c r="B145" s="61"/>
      <c r="C145" s="50"/>
      <c r="D145" s="50"/>
      <c r="E145" s="50"/>
      <c r="F145" s="23"/>
      <c r="G145" s="23"/>
    </row>
    <row r="146" spans="1:7" s="43" customFormat="1" ht="12.75">
      <c r="A146" s="48"/>
      <c r="B146" s="49"/>
      <c r="C146" s="50"/>
      <c r="D146" s="50"/>
      <c r="E146" s="50"/>
      <c r="F146" s="23"/>
      <c r="G146" s="23"/>
    </row>
    <row r="147" spans="1:7" s="43" customFormat="1" ht="12.75">
      <c r="A147" s="48"/>
      <c r="B147" s="49"/>
      <c r="C147" s="50"/>
      <c r="D147" s="50"/>
      <c r="E147" s="50"/>
      <c r="F147" s="23"/>
      <c r="G147" s="23"/>
    </row>
    <row r="148" spans="1:7" s="43" customFormat="1" ht="12.75">
      <c r="A148" s="48"/>
      <c r="B148" s="49"/>
      <c r="C148" s="50"/>
      <c r="D148" s="50"/>
      <c r="E148" s="50"/>
      <c r="F148" s="23"/>
      <c r="G148" s="23"/>
    </row>
    <row r="149" spans="1:7" s="63" customFormat="1" ht="13.5" customHeight="1">
      <c r="A149" s="53"/>
      <c r="B149" s="51"/>
      <c r="C149" s="50"/>
      <c r="D149" s="50"/>
      <c r="E149" s="50"/>
      <c r="F149" s="23"/>
      <c r="G149" s="23"/>
    </row>
    <row r="150" spans="1:7" s="63" customFormat="1" ht="14.25" customHeight="1">
      <c r="A150" s="53"/>
      <c r="B150" s="51"/>
      <c r="C150" s="50"/>
      <c r="D150" s="50"/>
      <c r="E150" s="50"/>
      <c r="F150" s="23"/>
      <c r="G150" s="23"/>
    </row>
    <row r="151" spans="1:7" s="63" customFormat="1" ht="14.25" customHeight="1">
      <c r="A151" s="53"/>
      <c r="B151" s="49"/>
      <c r="C151" s="50"/>
      <c r="D151" s="50"/>
      <c r="E151" s="50"/>
      <c r="F151" s="23"/>
      <c r="G151" s="23"/>
    </row>
    <row r="152" spans="1:7" s="67" customFormat="1" ht="12.75">
      <c r="A152" s="66"/>
      <c r="B152" s="51"/>
      <c r="C152" s="50"/>
      <c r="D152" s="50"/>
      <c r="E152" s="50"/>
      <c r="F152" s="23"/>
      <c r="G152" s="23"/>
    </row>
    <row r="153" spans="1:7" s="67" customFormat="1" ht="12.75">
      <c r="A153" s="66"/>
      <c r="B153" s="51"/>
      <c r="C153" s="50"/>
      <c r="D153" s="50"/>
      <c r="E153" s="50"/>
      <c r="F153" s="23"/>
      <c r="G153" s="23"/>
    </row>
    <row r="154" spans="1:7" s="57" customFormat="1" ht="21" customHeight="1">
      <c r="A154" s="53"/>
      <c r="B154" s="54"/>
      <c r="C154" s="55"/>
      <c r="D154" s="65"/>
      <c r="E154" s="55"/>
      <c r="F154" s="56"/>
      <c r="G154" s="56"/>
    </row>
    <row r="155" spans="1:7" s="67" customFormat="1" ht="12.75">
      <c r="A155" s="66"/>
      <c r="B155" s="58"/>
      <c r="C155" s="59"/>
      <c r="D155" s="60"/>
      <c r="E155" s="60"/>
      <c r="F155" s="24"/>
      <c r="G155" s="24"/>
    </row>
    <row r="156" spans="1:7" s="67" customFormat="1" ht="12.75">
      <c r="A156" s="66"/>
      <c r="B156" s="51"/>
      <c r="C156" s="50"/>
      <c r="D156" s="50"/>
      <c r="E156" s="50"/>
      <c r="F156" s="23"/>
      <c r="G156" s="23"/>
    </row>
    <row r="157" spans="1:7" s="67" customFormat="1" ht="12.75">
      <c r="A157" s="66"/>
      <c r="B157" s="62"/>
      <c r="C157" s="50"/>
      <c r="D157" s="50"/>
      <c r="E157" s="50"/>
      <c r="F157" s="23"/>
      <c r="G157" s="23"/>
    </row>
    <row r="158" spans="1:7" s="67" customFormat="1" ht="12.75">
      <c r="A158" s="66"/>
      <c r="B158" s="51"/>
      <c r="C158" s="50"/>
      <c r="D158" s="50"/>
      <c r="E158" s="50"/>
      <c r="F158" s="23"/>
      <c r="G158" s="23"/>
    </row>
    <row r="159" spans="1:7" s="67" customFormat="1" ht="12.75">
      <c r="A159" s="66"/>
      <c r="B159" s="49"/>
      <c r="C159" s="50"/>
      <c r="D159" s="50"/>
      <c r="E159" s="50"/>
      <c r="F159" s="23"/>
      <c r="G159" s="23"/>
    </row>
    <row r="160" spans="1:7" s="67" customFormat="1" ht="12.75">
      <c r="A160" s="66"/>
      <c r="B160" s="49"/>
      <c r="C160" s="50"/>
      <c r="D160" s="50"/>
      <c r="E160" s="50"/>
      <c r="F160" s="23"/>
      <c r="G160" s="23"/>
    </row>
    <row r="161" spans="1:7" s="67" customFormat="1" ht="12.75">
      <c r="A161" s="66"/>
      <c r="B161" s="49"/>
      <c r="C161" s="50"/>
      <c r="D161" s="50"/>
      <c r="E161" s="50"/>
      <c r="F161" s="23"/>
      <c r="G161" s="23"/>
    </row>
    <row r="162" spans="1:7" s="67" customFormat="1" ht="16.5" customHeight="1">
      <c r="A162" s="66"/>
      <c r="B162" s="51"/>
      <c r="C162" s="50"/>
      <c r="D162" s="50"/>
      <c r="E162" s="50"/>
      <c r="F162" s="23"/>
      <c r="G162" s="23"/>
    </row>
    <row r="163" spans="1:7" s="67" customFormat="1" ht="15" customHeight="1">
      <c r="A163" s="66"/>
      <c r="B163" s="51"/>
      <c r="C163" s="50"/>
      <c r="D163" s="50"/>
      <c r="E163" s="50"/>
      <c r="F163" s="23"/>
      <c r="G163" s="23"/>
    </row>
    <row r="164" spans="1:7" s="67" customFormat="1" ht="15" customHeight="1">
      <c r="A164" s="66"/>
      <c r="B164" s="51"/>
      <c r="C164" s="50"/>
      <c r="D164" s="50"/>
      <c r="E164" s="50"/>
      <c r="F164" s="23"/>
      <c r="G164" s="23"/>
    </row>
    <row r="165" spans="1:7" s="67" customFormat="1" ht="12.75">
      <c r="A165" s="66"/>
      <c r="B165" s="49"/>
      <c r="C165" s="50"/>
      <c r="D165" s="50"/>
      <c r="E165" s="50"/>
      <c r="F165" s="23"/>
      <c r="G165" s="23"/>
    </row>
    <row r="166" spans="1:7" s="67" customFormat="1" ht="18" customHeight="1">
      <c r="A166" s="66"/>
      <c r="B166" s="51"/>
      <c r="C166" s="50"/>
      <c r="D166" s="50"/>
      <c r="E166" s="50"/>
      <c r="F166" s="23"/>
      <c r="G166" s="23"/>
    </row>
    <row r="167" spans="1:7" s="63" customFormat="1" ht="15.75" customHeight="1">
      <c r="A167" s="53"/>
      <c r="B167" s="51"/>
      <c r="C167" s="50"/>
      <c r="D167" s="50"/>
      <c r="E167" s="50"/>
      <c r="F167" s="23"/>
      <c r="G167" s="23"/>
    </row>
    <row r="168" spans="1:7" s="57" customFormat="1" ht="46.5" customHeight="1">
      <c r="A168" s="53"/>
      <c r="B168" s="68"/>
      <c r="C168" s="55"/>
      <c r="D168" s="55"/>
      <c r="E168" s="55"/>
      <c r="F168" s="56"/>
      <c r="G168" s="56"/>
    </row>
    <row r="169" spans="1:7" s="43" customFormat="1" ht="16.5" customHeight="1">
      <c r="A169" s="48"/>
      <c r="B169" s="51"/>
      <c r="C169" s="60"/>
      <c r="D169" s="60"/>
      <c r="E169" s="60"/>
      <c r="F169" s="24"/>
      <c r="G169" s="24"/>
    </row>
    <row r="170" spans="1:7" s="43" customFormat="1" ht="17.25" customHeight="1">
      <c r="A170" s="48"/>
      <c r="B170" s="51"/>
      <c r="C170" s="69"/>
      <c r="D170" s="50"/>
      <c r="E170" s="50"/>
      <c r="F170" s="23"/>
      <c r="G170" s="23"/>
    </row>
    <row r="171" spans="1:7" s="57" customFormat="1" ht="17.25" customHeight="1">
      <c r="A171" s="53"/>
      <c r="B171" s="54"/>
      <c r="C171" s="55"/>
      <c r="D171" s="55"/>
      <c r="E171" s="55"/>
      <c r="F171" s="56"/>
      <c r="G171" s="56"/>
    </row>
    <row r="172" spans="1:7" s="43" customFormat="1" ht="17.25" customHeight="1">
      <c r="A172" s="48"/>
      <c r="B172" s="51"/>
      <c r="C172" s="50"/>
      <c r="D172" s="50"/>
      <c r="E172" s="50"/>
      <c r="F172" s="23"/>
      <c r="G172" s="23"/>
    </row>
    <row r="173" spans="1:7" s="72" customFormat="1" ht="26.25" customHeight="1">
      <c r="A173" s="70"/>
      <c r="B173" s="71"/>
      <c r="C173" s="55"/>
      <c r="D173" s="55"/>
      <c r="E173" s="55"/>
      <c r="F173" s="56"/>
      <c r="G173" s="56"/>
    </row>
    <row r="174" spans="1:7" s="43" customFormat="1" ht="19.5" customHeight="1">
      <c r="A174" s="48"/>
      <c r="B174" s="49"/>
      <c r="C174" s="69"/>
      <c r="D174" s="50"/>
      <c r="E174" s="50"/>
      <c r="F174" s="23"/>
      <c r="G174" s="23"/>
    </row>
    <row r="175" spans="1:7" s="72" customFormat="1" ht="26.25" customHeight="1">
      <c r="A175" s="70"/>
      <c r="B175" s="64"/>
      <c r="C175" s="65"/>
      <c r="D175" s="55"/>
      <c r="E175" s="55"/>
      <c r="F175" s="56"/>
      <c r="G175" s="56"/>
    </row>
    <row r="176" spans="1:7" s="43" customFormat="1" ht="13.5" customHeight="1">
      <c r="A176" s="48"/>
      <c r="B176" s="73"/>
      <c r="C176" s="69"/>
      <c r="D176" s="50"/>
      <c r="E176" s="50"/>
      <c r="F176" s="23"/>
      <c r="G176" s="23"/>
    </row>
    <row r="177" spans="1:7" s="43" customFormat="1" ht="13.5" customHeight="1">
      <c r="A177" s="48"/>
      <c r="B177" s="51"/>
      <c r="C177" s="69"/>
      <c r="D177" s="50"/>
      <c r="E177" s="50"/>
      <c r="F177" s="23"/>
      <c r="G177" s="23"/>
    </row>
    <row r="178" spans="1:7" s="74" customFormat="1" ht="52.5" customHeight="1">
      <c r="A178" s="24"/>
      <c r="B178" s="64"/>
      <c r="C178" s="55"/>
      <c r="D178" s="55"/>
      <c r="E178" s="55"/>
      <c r="F178" s="56"/>
      <c r="G178" s="56"/>
    </row>
    <row r="179" spans="1:7" s="43" customFormat="1" ht="13.5" customHeight="1">
      <c r="A179" s="48"/>
      <c r="B179" s="51"/>
      <c r="C179" s="69"/>
      <c r="D179" s="50"/>
      <c r="E179" s="50"/>
      <c r="F179" s="23"/>
      <c r="G179" s="23"/>
    </row>
    <row r="180" spans="1:7" s="43" customFormat="1" ht="27.75" customHeight="1">
      <c r="A180" s="48"/>
      <c r="B180" s="75"/>
      <c r="C180" s="76"/>
      <c r="D180" s="76"/>
      <c r="E180" s="76"/>
      <c r="F180" s="77"/>
      <c r="G180" s="77"/>
    </row>
    <row r="181" spans="1:7" s="57" customFormat="1" ht="16.5" customHeight="1">
      <c r="A181" s="53"/>
      <c r="B181" s="54"/>
      <c r="C181" s="55"/>
      <c r="D181" s="55"/>
      <c r="E181" s="55"/>
      <c r="F181" s="56"/>
      <c r="G181" s="56"/>
    </row>
    <row r="182" spans="1:7" s="43" customFormat="1" ht="12.75">
      <c r="A182" s="48"/>
      <c r="B182" s="49"/>
      <c r="C182" s="50"/>
      <c r="D182" s="50"/>
      <c r="E182" s="50"/>
      <c r="F182" s="23"/>
      <c r="G182" s="23"/>
    </row>
    <row r="183" spans="1:7" s="57" customFormat="1" ht="12.75">
      <c r="A183" s="53"/>
      <c r="B183" s="64"/>
      <c r="C183" s="55"/>
      <c r="D183" s="55"/>
      <c r="E183" s="55"/>
      <c r="F183" s="56"/>
      <c r="G183" s="56"/>
    </row>
    <row r="184" spans="1:7" s="52" customFormat="1" ht="12.75">
      <c r="A184" s="48"/>
      <c r="B184" s="58"/>
      <c r="C184" s="59"/>
      <c r="D184" s="60"/>
      <c r="E184" s="60"/>
      <c r="F184" s="24"/>
      <c r="G184" s="24"/>
    </row>
    <row r="185" spans="1:7" s="43" customFormat="1" ht="12.75">
      <c r="A185" s="48"/>
      <c r="B185" s="51"/>
      <c r="C185" s="50"/>
      <c r="D185" s="50"/>
      <c r="E185" s="50"/>
      <c r="F185" s="23"/>
      <c r="G185" s="23"/>
    </row>
    <row r="186" spans="1:7" s="43" customFormat="1" ht="33" customHeight="1">
      <c r="A186" s="48"/>
      <c r="B186" s="78"/>
      <c r="C186" s="79"/>
      <c r="D186" s="79"/>
      <c r="E186" s="79"/>
      <c r="F186" s="80"/>
      <c r="G186" s="80"/>
    </row>
    <row r="187" spans="1:7" s="43" customFormat="1" ht="12.75">
      <c r="A187" s="48"/>
      <c r="B187" s="62"/>
      <c r="C187" s="50"/>
      <c r="D187" s="50"/>
      <c r="E187" s="50"/>
      <c r="F187" s="23"/>
      <c r="G187" s="23"/>
    </row>
    <row r="188" spans="1:7" s="43" customFormat="1" ht="12.75">
      <c r="A188" s="48"/>
      <c r="B188" s="51"/>
      <c r="C188" s="50"/>
      <c r="D188" s="50"/>
      <c r="E188" s="50"/>
      <c r="F188" s="23"/>
      <c r="G188" s="23"/>
    </row>
    <row r="189" spans="1:7" s="43" customFormat="1" ht="12.75">
      <c r="A189" s="48"/>
      <c r="B189" s="78"/>
      <c r="C189" s="79"/>
      <c r="D189" s="79"/>
      <c r="E189" s="79"/>
      <c r="F189" s="80"/>
      <c r="G189" s="80"/>
    </row>
    <row r="190" spans="1:7" s="43" customFormat="1" ht="12.75">
      <c r="A190" s="48"/>
      <c r="B190" s="49"/>
      <c r="C190" s="50"/>
      <c r="D190" s="50"/>
      <c r="E190" s="50"/>
      <c r="F190" s="23"/>
      <c r="G190" s="23"/>
    </row>
    <row r="191" spans="1:7" s="43" customFormat="1" ht="12.75">
      <c r="A191" s="48"/>
      <c r="B191" s="49"/>
      <c r="C191" s="50"/>
      <c r="D191" s="50"/>
      <c r="E191" s="50"/>
      <c r="F191" s="23"/>
      <c r="G191" s="23"/>
    </row>
    <row r="192" spans="1:7" s="43" customFormat="1" ht="12.75">
      <c r="A192" s="48"/>
      <c r="B192" s="49"/>
      <c r="C192" s="50"/>
      <c r="D192" s="50"/>
      <c r="E192" s="50"/>
      <c r="F192" s="23"/>
      <c r="G192" s="23"/>
    </row>
    <row r="193" spans="1:7" s="43" customFormat="1" ht="12.75">
      <c r="A193" s="48"/>
      <c r="B193" s="49"/>
      <c r="C193" s="50"/>
      <c r="D193" s="50"/>
      <c r="E193" s="50"/>
      <c r="F193" s="23"/>
      <c r="G193" s="23"/>
    </row>
    <row r="194" spans="1:7" s="43" customFormat="1" ht="12.75">
      <c r="A194" s="48"/>
      <c r="B194" s="51"/>
      <c r="C194" s="50"/>
      <c r="D194" s="50"/>
      <c r="E194" s="50"/>
      <c r="F194" s="23"/>
      <c r="G194" s="23"/>
    </row>
    <row r="195" spans="1:7" s="43" customFormat="1" ht="12.75">
      <c r="A195" s="48"/>
      <c r="B195" s="51"/>
      <c r="C195" s="50"/>
      <c r="D195" s="50"/>
      <c r="E195" s="50"/>
      <c r="F195" s="23"/>
      <c r="G195" s="23"/>
    </row>
    <row r="196" spans="1:7" s="43" customFormat="1" ht="12.75">
      <c r="A196" s="48"/>
      <c r="B196" s="51"/>
      <c r="C196" s="50"/>
      <c r="D196" s="50"/>
      <c r="E196" s="50"/>
      <c r="F196" s="23"/>
      <c r="G196" s="23"/>
    </row>
    <row r="197" spans="1:7" s="43" customFormat="1" ht="15.75" customHeight="1">
      <c r="A197" s="48"/>
      <c r="B197" s="51"/>
      <c r="C197" s="50"/>
      <c r="D197" s="50"/>
      <c r="E197" s="50"/>
      <c r="F197" s="23"/>
      <c r="G197" s="23"/>
    </row>
    <row r="198" spans="1:7" s="43" customFormat="1" ht="36" customHeight="1">
      <c r="A198" s="48"/>
      <c r="B198" s="49"/>
      <c r="C198" s="50"/>
      <c r="D198" s="50"/>
      <c r="E198" s="50"/>
      <c r="F198" s="23"/>
      <c r="G198" s="23"/>
    </row>
    <row r="199" spans="1:7" s="43" customFormat="1" ht="12.75">
      <c r="A199" s="48"/>
      <c r="B199" s="51"/>
      <c r="C199" s="50"/>
      <c r="D199" s="50"/>
      <c r="E199" s="50"/>
      <c r="F199" s="23"/>
      <c r="G199" s="23"/>
    </row>
    <row r="200" spans="1:7" s="57" customFormat="1" ht="20.25" customHeight="1">
      <c r="A200" s="53"/>
      <c r="B200" s="54"/>
      <c r="C200" s="55"/>
      <c r="D200" s="55"/>
      <c r="E200" s="55"/>
      <c r="F200" s="56"/>
      <c r="G200" s="56"/>
    </row>
    <row r="201" spans="1:7" s="43" customFormat="1" ht="12.75">
      <c r="A201" s="48"/>
      <c r="B201" s="51"/>
      <c r="C201" s="50"/>
      <c r="D201" s="50"/>
      <c r="E201" s="50"/>
      <c r="F201" s="23"/>
      <c r="G201" s="23"/>
    </row>
    <row r="202" spans="1:7" s="72" customFormat="1" ht="54.75" customHeight="1">
      <c r="A202" s="70"/>
      <c r="B202" s="64"/>
      <c r="C202" s="55"/>
      <c r="D202" s="55"/>
      <c r="E202" s="55"/>
      <c r="F202" s="56"/>
      <c r="G202" s="56"/>
    </row>
    <row r="203" spans="1:7" s="43" customFormat="1" ht="12.75">
      <c r="A203" s="48"/>
      <c r="B203" s="51"/>
      <c r="C203" s="50"/>
      <c r="D203" s="50"/>
      <c r="E203" s="50"/>
      <c r="F203" s="23"/>
      <c r="G203" s="23"/>
    </row>
    <row r="204" spans="1:7" s="43" customFormat="1" ht="49.5" customHeight="1">
      <c r="A204" s="48"/>
      <c r="B204" s="81"/>
      <c r="C204" s="50"/>
      <c r="D204" s="50"/>
      <c r="E204" s="50"/>
      <c r="F204" s="23"/>
      <c r="G204" s="23"/>
    </row>
    <row r="205" spans="1:7" s="43" customFormat="1" ht="16.5" customHeight="1">
      <c r="A205" s="48"/>
      <c r="B205" s="51"/>
      <c r="C205" s="50"/>
      <c r="D205" s="50"/>
      <c r="E205" s="50"/>
      <c r="F205" s="23"/>
      <c r="G205" s="23"/>
    </row>
    <row r="206" spans="1:7" s="43" customFormat="1" ht="12.75">
      <c r="A206" s="48"/>
      <c r="B206" s="51"/>
      <c r="C206" s="50"/>
      <c r="D206" s="50"/>
      <c r="E206" s="50"/>
      <c r="F206" s="23"/>
      <c r="G206" s="23"/>
    </row>
    <row r="207" spans="1:7" s="43" customFormat="1" ht="12.75">
      <c r="A207" s="48"/>
      <c r="B207" s="49"/>
      <c r="C207" s="50"/>
      <c r="D207" s="50"/>
      <c r="E207" s="50"/>
      <c r="F207" s="23"/>
      <c r="G207" s="23"/>
    </row>
    <row r="208" spans="1:7" s="43" customFormat="1" ht="12.75">
      <c r="A208" s="48"/>
      <c r="B208" s="49"/>
      <c r="C208" s="50"/>
      <c r="D208" s="50"/>
      <c r="E208" s="50"/>
      <c r="F208" s="23"/>
      <c r="G208" s="23"/>
    </row>
    <row r="209" spans="1:7" s="43" customFormat="1" ht="12.75">
      <c r="A209" s="48"/>
      <c r="B209" s="51"/>
      <c r="C209" s="50"/>
      <c r="D209" s="50"/>
      <c r="E209" s="50"/>
      <c r="F209" s="23"/>
      <c r="G209" s="23"/>
    </row>
    <row r="210" spans="1:7" s="43" customFormat="1" ht="12.75">
      <c r="A210" s="48"/>
      <c r="B210" s="51"/>
      <c r="C210" s="50"/>
      <c r="D210" s="50"/>
      <c r="E210" s="50"/>
      <c r="F210" s="23"/>
      <c r="G210" s="23"/>
    </row>
    <row r="211" spans="1:7" s="43" customFormat="1" ht="12.75">
      <c r="A211" s="48"/>
      <c r="B211" s="51"/>
      <c r="C211" s="50"/>
      <c r="D211" s="50"/>
      <c r="E211" s="50"/>
      <c r="F211" s="23"/>
      <c r="G211" s="23"/>
    </row>
    <row r="212" spans="1:7" s="43" customFormat="1" ht="12.75">
      <c r="A212" s="48"/>
      <c r="B212" s="51"/>
      <c r="C212" s="50"/>
      <c r="D212" s="50"/>
      <c r="E212" s="50"/>
      <c r="F212" s="23"/>
      <c r="G212" s="23"/>
    </row>
    <row r="213" spans="1:7" s="43" customFormat="1" ht="12.75">
      <c r="A213" s="48"/>
      <c r="B213" s="51"/>
      <c r="C213" s="50"/>
      <c r="D213" s="50"/>
      <c r="E213" s="50"/>
      <c r="F213" s="23"/>
      <c r="G213" s="23"/>
    </row>
    <row r="214" spans="1:7" s="43" customFormat="1" ht="12.75">
      <c r="A214" s="48"/>
      <c r="B214" s="51"/>
      <c r="C214" s="50"/>
      <c r="D214" s="50"/>
      <c r="E214" s="50"/>
      <c r="F214" s="23"/>
      <c r="G214" s="23"/>
    </row>
    <row r="215" spans="1:7" s="43" customFormat="1" ht="12.75">
      <c r="A215" s="48"/>
      <c r="B215" s="51"/>
      <c r="C215" s="50"/>
      <c r="D215" s="50"/>
      <c r="E215" s="50"/>
      <c r="F215" s="23"/>
      <c r="G215" s="23"/>
    </row>
    <row r="216" spans="1:7" s="43" customFormat="1" ht="12.75">
      <c r="A216" s="48"/>
      <c r="B216" s="51"/>
      <c r="C216" s="50"/>
      <c r="D216" s="50"/>
      <c r="E216" s="50"/>
      <c r="F216" s="23"/>
      <c r="G216" s="23"/>
    </row>
    <row r="217" spans="1:7" s="43" customFormat="1" ht="12.75">
      <c r="A217" s="48"/>
      <c r="B217" s="51"/>
      <c r="C217" s="50"/>
      <c r="D217" s="50"/>
      <c r="E217" s="50"/>
      <c r="F217" s="23"/>
      <c r="G217" s="23"/>
    </row>
    <row r="218" spans="1:7" s="43" customFormat="1" ht="12.75">
      <c r="A218" s="48"/>
      <c r="B218" s="51"/>
      <c r="C218" s="50"/>
      <c r="D218" s="50"/>
      <c r="E218" s="50"/>
      <c r="F218" s="23"/>
      <c r="G218" s="23"/>
    </row>
    <row r="219" spans="1:7" s="43" customFormat="1" ht="12.75">
      <c r="A219" s="48"/>
      <c r="B219" s="51"/>
      <c r="C219" s="50"/>
      <c r="D219" s="50"/>
      <c r="E219" s="50"/>
      <c r="F219" s="23"/>
      <c r="G219" s="23"/>
    </row>
    <row r="220" spans="1:7" s="43" customFormat="1" ht="12.75">
      <c r="A220" s="48"/>
      <c r="B220" s="51"/>
      <c r="C220" s="50"/>
      <c r="D220" s="50"/>
      <c r="E220" s="50"/>
      <c r="F220" s="23"/>
      <c r="G220" s="23"/>
    </row>
    <row r="221" spans="1:7" s="43" customFormat="1" ht="12.75">
      <c r="A221" s="48"/>
      <c r="B221" s="51"/>
      <c r="C221" s="50"/>
      <c r="D221" s="50"/>
      <c r="E221" s="50"/>
      <c r="F221" s="23"/>
      <c r="G221" s="23"/>
    </row>
    <row r="222" spans="1:7" s="43" customFormat="1" ht="12.75">
      <c r="A222" s="48"/>
      <c r="B222" s="51"/>
      <c r="C222" s="50"/>
      <c r="D222" s="50"/>
      <c r="E222" s="50"/>
      <c r="F222" s="23"/>
      <c r="G222" s="23"/>
    </row>
    <row r="223" spans="1:7" s="85" customFormat="1" ht="12.75">
      <c r="A223" s="82"/>
      <c r="B223" s="81"/>
      <c r="C223" s="83"/>
      <c r="D223" s="83"/>
      <c r="E223" s="83"/>
      <c r="F223" s="84"/>
      <c r="G223" s="84"/>
    </row>
    <row r="224" spans="1:7" s="43" customFormat="1" ht="12.75">
      <c r="A224" s="48"/>
      <c r="B224" s="51"/>
      <c r="C224" s="50"/>
      <c r="D224" s="50"/>
      <c r="E224" s="50"/>
      <c r="F224" s="23"/>
      <c r="G224" s="23"/>
    </row>
    <row r="225" spans="1:7" s="43" customFormat="1" ht="12.75">
      <c r="A225" s="48"/>
      <c r="B225" s="51"/>
      <c r="C225" s="50"/>
      <c r="D225" s="50"/>
      <c r="E225" s="50"/>
      <c r="F225" s="23"/>
      <c r="G225" s="23"/>
    </row>
    <row r="252" ht="26.25" customHeight="1"/>
    <row r="254" ht="32.25" customHeight="1"/>
    <row r="257" ht="21.75" customHeight="1"/>
    <row r="263" ht="24.75" customHeight="1"/>
    <row r="266" ht="17.25" customHeight="1"/>
    <row r="279" ht="14.25" customHeight="1"/>
    <row r="280" ht="13.5" customHeight="1"/>
    <row r="281" ht="27" customHeight="1"/>
    <row r="282" ht="38.25" customHeight="1"/>
    <row r="283" ht="13.5" customHeight="1"/>
    <row r="284" ht="26.25" customHeight="1"/>
    <row r="285" ht="13.5" customHeight="1"/>
    <row r="286" ht="17.25" customHeight="1"/>
    <row r="300" ht="13.5" customHeight="1"/>
    <row r="301" ht="13.5" customHeight="1"/>
    <row r="307" ht="58.5" customHeight="1"/>
    <row r="323" ht="67.5" customHeight="1"/>
    <row r="324" ht="47.25" customHeight="1"/>
    <row r="325" ht="13.5" customHeight="1"/>
    <row r="326" ht="13.5" customHeight="1"/>
    <row r="327" ht="24.75" customHeight="1"/>
    <row r="328" ht="16.5" customHeight="1"/>
    <row r="329" ht="13.5" customHeight="1"/>
    <row r="330" ht="13.5" customHeight="1"/>
    <row r="331" ht="15" customHeight="1"/>
    <row r="332" ht="13.5" customHeight="1"/>
    <row r="333" ht="12" customHeight="1"/>
    <row r="334" ht="14.25" customHeight="1"/>
    <row r="335" ht="0.75" customHeight="1"/>
    <row r="336" ht="13.5" customHeight="1"/>
    <row r="337" ht="12.75" customHeight="1"/>
    <row r="353" ht="13.5" customHeight="1"/>
    <row r="354" ht="13.5" customHeight="1"/>
    <row r="373" ht="66" customHeight="1"/>
    <row r="375" ht="13.5" customHeight="1"/>
    <row r="379" ht="21" customHeight="1"/>
    <row r="380" ht="23.25" customHeight="1"/>
    <row r="381" ht="12.75" customHeight="1"/>
    <row r="400" ht="12.75" customHeight="1"/>
    <row r="409" ht="25.5" customHeight="1"/>
    <row r="429" ht="66" customHeight="1"/>
    <row r="430" ht="13.5" customHeight="1"/>
    <row r="448" ht="12.75" customHeight="1"/>
    <row r="464" ht="54.75" customHeight="1"/>
    <row r="465" ht="12" customHeight="1"/>
    <row r="492" ht="13.5" customHeight="1"/>
    <row r="495" ht="13.5" customHeight="1"/>
    <row r="508" ht="14.25" customHeight="1"/>
    <row r="512" ht="13.5" customHeight="1"/>
    <row r="513" ht="13.5" customHeight="1"/>
    <row r="514" ht="13.5" customHeight="1"/>
    <row r="515" ht="13.5" customHeight="1"/>
    <row r="516" ht="13.5" customHeight="1"/>
    <row r="517" ht="15" customHeight="1"/>
    <row r="518" ht="13.5" customHeight="1"/>
    <row r="519" ht="12.75" customHeight="1"/>
    <row r="520" ht="12.75" customHeight="1"/>
    <row r="521" ht="12.75" customHeight="1"/>
    <row r="522" ht="12.75" customHeight="1"/>
    <row r="523" ht="32.25" customHeight="1"/>
    <row r="524" ht="12.75" customHeight="1"/>
    <row r="525" ht="12.75" customHeight="1"/>
    <row r="526" ht="15" customHeight="1"/>
    <row r="527" ht="23.25" customHeight="1"/>
    <row r="528" ht="14.25" customHeight="1"/>
    <row r="539" ht="14.25" customHeight="1"/>
    <row r="542" ht="36.75" customHeight="1"/>
    <row r="544" ht="24" customHeight="1"/>
    <row r="545" ht="81" customHeight="1"/>
    <row r="546" ht="49.5" customHeight="1"/>
    <row r="547" ht="54.75" customHeight="1"/>
    <row r="548" ht="45.75" customHeight="1"/>
    <row r="549" ht="40.5" customHeight="1"/>
    <row r="550" ht="66.75" customHeight="1"/>
    <row r="551" ht="13.5" customHeight="1"/>
    <row r="552" ht="25.5" customHeight="1"/>
    <row r="554" ht="48.75" customHeight="1"/>
    <row r="555" ht="33" customHeight="1"/>
    <row r="556" ht="12.75" customHeight="1"/>
    <row r="557" ht="12.75" customHeight="1"/>
    <row r="558" ht="12.75" customHeight="1"/>
    <row r="559" ht="12.75" customHeight="1"/>
    <row r="560" ht="12.75" customHeight="1"/>
    <row r="561" ht="21.75" customHeight="1"/>
    <row r="562" ht="12.75" customHeight="1"/>
    <row r="563" ht="12.75" customHeight="1"/>
    <row r="564" ht="12.75" customHeight="1"/>
    <row r="565" ht="45" customHeight="1"/>
    <row r="569" ht="15" customHeight="1"/>
    <row r="572" ht="45.75" customHeight="1"/>
    <row r="575" ht="44.25" customHeight="1"/>
    <row r="576" ht="12.75" customHeight="1"/>
    <row r="577" ht="101.25" customHeight="1"/>
    <row r="578" ht="90" customHeight="1"/>
    <row r="579" ht="34.5" customHeight="1"/>
    <row r="580" ht="47.25" customHeight="1"/>
    <row r="581" ht="32.25" customHeight="1"/>
    <row r="582" ht="59.25" customHeight="1"/>
    <row r="583" ht="66.75" customHeight="1"/>
    <row r="584" ht="22.5" customHeight="1"/>
    <row r="585" ht="89.25" customHeight="1"/>
    <row r="591" ht="43.5" customHeight="1"/>
    <row r="592" ht="48.75" customHeight="1"/>
    <row r="593" ht="127.5" customHeight="1"/>
    <row r="594" ht="111.75" customHeight="1"/>
    <row r="595" ht="108.75" customHeight="1"/>
    <row r="596" ht="13.5" customHeight="1"/>
    <row r="597" ht="12" customHeight="1"/>
    <row r="598" ht="15" customHeight="1"/>
    <row r="599" ht="56.25" customHeight="1"/>
    <row r="600" ht="36.75" customHeight="1"/>
    <row r="601" ht="13.5" customHeight="1"/>
    <row r="602" ht="13.5" customHeight="1"/>
    <row r="603" ht="21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28.5" customHeight="1"/>
    <row r="618" ht="21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3.5" customHeight="1"/>
    <row r="628" ht="15" customHeight="1"/>
    <row r="629" ht="13.5" customHeight="1"/>
    <row r="630" ht="13.5" customHeight="1"/>
    <row r="631" ht="13.5" customHeight="1"/>
    <row r="632" ht="15.75" customHeight="1"/>
    <row r="633" ht="27.75" customHeight="1"/>
    <row r="634" ht="23.25" customHeight="1"/>
    <row r="645" ht="24" customHeight="1"/>
    <row r="646" ht="21.75" customHeight="1"/>
    <row r="647" ht="12.75" customHeight="1"/>
    <row r="648" ht="24.75" customHeight="1"/>
    <row r="650" ht="45.75" customHeight="1"/>
    <row r="651" ht="12.75" customHeight="1"/>
    <row r="652" ht="36" customHeight="1"/>
    <row r="653" ht="45.75" customHeight="1"/>
    <row r="654" ht="36.75" customHeight="1"/>
    <row r="656" ht="21.75" customHeight="1"/>
    <row r="689" ht="24.75" customHeight="1"/>
    <row r="690" ht="33.75" customHeight="1"/>
    <row r="698" ht="13.5" customHeight="1"/>
    <row r="699" ht="15.75" customHeight="1"/>
    <row r="712" ht="38.25" customHeight="1"/>
    <row r="713" ht="24.75" customHeight="1"/>
    <row r="714" ht="24.75" customHeight="1"/>
    <row r="715" ht="21" customHeight="1"/>
    <row r="716" ht="23.25" customHeight="1"/>
    <row r="717" ht="12.75" customHeight="1"/>
    <row r="718" ht="12.75" customHeight="1"/>
    <row r="725" ht="13.5" customHeight="1"/>
    <row r="726" ht="23.25" customHeight="1"/>
    <row r="730" ht="24" customHeight="1"/>
    <row r="731" ht="12.75" customHeight="1"/>
    <row r="733" ht="21.75" customHeight="1"/>
    <row r="735" ht="30" customHeight="1"/>
    <row r="736" ht="20.25" customHeight="1"/>
    <row r="740" ht="18.75" customHeight="1"/>
    <row r="741" ht="30" customHeight="1"/>
    <row r="742" ht="27.75" customHeight="1"/>
    <row r="743" ht="30" customHeight="1"/>
    <row r="744" ht="15" customHeight="1"/>
    <row r="745" ht="23.25" customHeight="1"/>
    <row r="746" ht="12.75" customHeight="1"/>
    <row r="747" ht="13.5" customHeight="1"/>
    <row r="751" ht="20.25" customHeight="1"/>
    <row r="762" ht="24" customHeight="1"/>
    <row r="763" ht="24" customHeight="1"/>
    <row r="764" ht="23.25" customHeight="1"/>
    <row r="765" ht="12.75" customHeight="1"/>
    <row r="766" ht="21.75" customHeight="1"/>
    <row r="768" ht="22.5" customHeight="1"/>
    <row r="770" ht="21.75" customHeight="1"/>
    <row r="771" ht="12.75" customHeight="1"/>
    <row r="772" ht="21.75" customHeight="1"/>
    <row r="785" ht="26.25" customHeight="1"/>
    <row r="801" ht="21" customHeight="1"/>
  </sheetData>
  <sheetProtection/>
  <mergeCells count="4">
    <mergeCell ref="B6:G6"/>
    <mergeCell ref="C1:I3"/>
    <mergeCell ref="B2:B3"/>
    <mergeCell ref="A5:I5"/>
  </mergeCells>
  <printOptions horizontalCentered="1"/>
  <pageMargins left="0.5905511811023623" right="0.1968503937007874" top="0.5905511811023623" bottom="0.5905511811023623" header="0.5118110236220472" footer="0.15748031496062992"/>
  <pageSetup horizontalDpi="300" verticalDpi="300" orientation="portrait" paperSize="9" scale="9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2021-07-26T08:07:17Z</cp:lastPrinted>
  <dcterms:modified xsi:type="dcterms:W3CDTF">2021-07-26T08:08:31Z</dcterms:modified>
  <cp:category/>
  <cp:version/>
  <cp:contentType/>
  <cp:contentStatus/>
</cp:coreProperties>
</file>