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ожение 4 Степанцево" sheetId="1" r:id="rId1"/>
  </sheets>
  <definedNames>
    <definedName name="_xlnm.Print_Titles" localSheetId="0">'приложение 4 Степанцево'!$9:$11</definedName>
  </definedNames>
  <calcPr fullCalcOnLoad="1"/>
</workbook>
</file>

<file path=xl/sharedStrings.xml><?xml version="1.0" encoding="utf-8"?>
<sst xmlns="http://schemas.openxmlformats.org/spreadsheetml/2006/main" count="860" uniqueCount="238">
  <si>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</si>
  <si>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</si>
  <si>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</si>
  <si>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</si>
  <si>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</si>
  <si>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</si>
  <si>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</si>
  <si>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</si>
  <si>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</si>
  <si>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Раздел,подраздел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</si>
  <si>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</si>
  <si>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</si>
  <si>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</si>
  <si>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</si>
  <si>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Благоустройство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</si>
  <si>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</si>
  <si>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</si>
  <si>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</si>
  <si>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</si>
  <si>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</si>
  <si>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</si>
  <si>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</si>
  <si>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</si>
  <si>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Социальная политика</t>
  </si>
  <si>
    <t>1000</t>
  </si>
  <si>
    <t>Пенсионное обеспечение</t>
  </si>
  <si>
    <t>Социальные выплаты</t>
  </si>
  <si>
    <t>Всего расходов по бюджету</t>
  </si>
  <si>
    <t>0000</t>
  </si>
  <si>
    <t>Приложение № 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</si>
  <si>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</si>
  <si>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Администрация муниципального образования Степанцевское Вязниковского района             </t>
  </si>
  <si>
    <t>Обеспечение деятельности финансовых,налоговых и таможенных органов и органов финансового (финансовго-бюджетного) надзора</t>
  </si>
  <si>
    <t>0106</t>
  </si>
  <si>
    <t>0800</t>
  </si>
  <si>
    <t>0801</t>
  </si>
  <si>
    <t>Физическая культура и спорт</t>
  </si>
  <si>
    <t xml:space="preserve">Физическая культура </t>
  </si>
  <si>
    <t>1100</t>
  </si>
  <si>
    <t>1101</t>
  </si>
  <si>
    <t>0804</t>
  </si>
  <si>
    <t>Другие вопросы в области культуры, кинематографии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</si>
  <si>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</si>
  <si>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</si>
  <si>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</si>
  <si>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Степанцевское Вязниковского района Владимирской области</t>
  </si>
  <si>
    <t>Другие общегосударственные вопросы</t>
  </si>
  <si>
    <t>0113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</si>
  <si>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</si>
  <si>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</si>
  <si>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</si>
  <si>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</si>
  <si>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200</t>
  </si>
  <si>
    <t>Закупка товаров, работ и услуг для госудаственных (муниципальных) нужд</t>
  </si>
  <si>
    <t>800</t>
  </si>
  <si>
    <t>Иные бюджетные ассигнования</t>
  </si>
  <si>
    <t xml:space="preserve"> Межбюджетные трансферты</t>
  </si>
  <si>
    <t>300</t>
  </si>
  <si>
    <t>Муниципальные программы муниципальных образований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</si>
  <si>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</si>
  <si>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 xml:space="preserve"> Муниципальные программы муниципальных образований</t>
  </si>
  <si>
    <t>120</t>
  </si>
  <si>
    <t>Расходы на выплаты персоналу государственных (муниципальных) органов</t>
  </si>
  <si>
    <t>240</t>
  </si>
  <si>
    <t>850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</si>
  <si>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</si>
  <si>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</si>
  <si>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</si>
  <si>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</si>
  <si>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870</t>
  </si>
  <si>
    <t>Резервные средства</t>
  </si>
  <si>
    <t>в том числе:</t>
  </si>
  <si>
    <t>Публичные нормативные социальные выплаты гражданам</t>
  </si>
  <si>
    <t>Национальная экономика</t>
  </si>
  <si>
    <t>0400</t>
  </si>
  <si>
    <t>Связь и информатика</t>
  </si>
  <si>
    <t>0410</t>
  </si>
  <si>
    <t>0000000000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</si>
  <si>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</si>
  <si>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</si>
  <si>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деятельности</t>
  </si>
  <si>
    <t>0314</t>
  </si>
  <si>
    <t>Жилищное хозяйство</t>
  </si>
  <si>
    <t>0501</t>
  </si>
  <si>
    <t>9990051180</t>
  </si>
  <si>
    <t>Глава местной администрации муниципального образования Степанцевское</t>
  </si>
  <si>
    <t>Коммунальное хозяйство</t>
  </si>
  <si>
    <t>0502</t>
  </si>
  <si>
    <t>Дорожное хозяйство( дорожные фонды)</t>
  </si>
  <si>
    <t>0409</t>
  </si>
  <si>
    <t>320</t>
  </si>
  <si>
    <t>Охрана окружающей среды</t>
  </si>
  <si>
    <t>0600</t>
  </si>
  <si>
    <t>0605</t>
  </si>
  <si>
    <t>Другие вопросы в области охраны окружающей среды</t>
  </si>
  <si>
    <t>Мероприятия по уборке несанкционированных свалок</t>
  </si>
  <si>
    <t>Водное хозяйство</t>
  </si>
  <si>
    <t>0406</t>
  </si>
  <si>
    <t>99900А1100</t>
  </si>
  <si>
    <t>99900А1900</t>
  </si>
  <si>
    <t>99900Г1100</t>
  </si>
  <si>
    <t>0100000000</t>
  </si>
  <si>
    <t>0200000000</t>
  </si>
  <si>
    <t>0200002000</t>
  </si>
  <si>
    <t>Расходы на содержание имущества, находящегося в собственности муниципального образования Степанцевское и приобретение имущества в муниципальную собственность</t>
  </si>
  <si>
    <t>0300000000</t>
  </si>
  <si>
    <t>0300003000</t>
  </si>
  <si>
    <t>Расходы на обеспечение охраны жизни людей на водных объектах муниципального образования Степанцевское</t>
  </si>
  <si>
    <t>0400000000</t>
  </si>
  <si>
    <t>0400004000</t>
  </si>
  <si>
    <t>Расходы на пожарную безопасность в муниципальном образовании Степанцевское</t>
  </si>
  <si>
    <t>Расходы на профилактику преступлений и правонарушений в муниципальном образовании Степанцевское</t>
  </si>
  <si>
    <t>0500000000</t>
  </si>
  <si>
    <t>0500005000</t>
  </si>
  <si>
    <t>0600000000</t>
  </si>
  <si>
    <t>Расходы на патриотическое воспитание граждан в муниципальном образовании Степанцевское</t>
  </si>
  <si>
    <t>0600006000</t>
  </si>
  <si>
    <t>0700000000</t>
  </si>
  <si>
    <t>0700007000</t>
  </si>
  <si>
    <t>0800000000</t>
  </si>
  <si>
    <t>Расходы на дорожное хозяйство и развитие сети автомобильных дорог общего пользования местного значения на территории муниципального образования Степанцевское</t>
  </si>
  <si>
    <t>0800008000</t>
  </si>
  <si>
    <t>0900000000</t>
  </si>
  <si>
    <t>0900009000</t>
  </si>
  <si>
    <t>Расходы на информатизацию в муниципальном образовании Степанцевское</t>
  </si>
  <si>
    <t>1000000000</t>
  </si>
  <si>
    <t>Расходы на создание условий для развития малого и среднего предпринимательства в муниципальном образовании Степанцевское</t>
  </si>
  <si>
    <t>1000010000</t>
  </si>
  <si>
    <t>Расходы на реконструкцию, капитальный ремонт многоквартирных домов и содержание незаселенных жилых помещений в муниципальном образовании Степанцевское</t>
  </si>
  <si>
    <t>1100000000</t>
  </si>
  <si>
    <t>1100011000</t>
  </si>
  <si>
    <t>1200000000</t>
  </si>
  <si>
    <t>Расходы на энергосбережение и повышение энергетической эффективности в муниципальном образовании Степанцевское</t>
  </si>
  <si>
    <t>1200012000</t>
  </si>
  <si>
    <t>1300000000</t>
  </si>
  <si>
    <t>1300013000</t>
  </si>
  <si>
    <t>Расходы на сохранение и реконструкцию  военно-мемориальных объектов в муниципальном образовании Степанцевское</t>
  </si>
  <si>
    <t>1400000000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</si>
  <si>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</si>
  <si>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</si>
  <si>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</si>
  <si>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 xml:space="preserve">Расходы на прочие мероприятия по благоустройству </t>
  </si>
  <si>
    <t>1500000000</t>
  </si>
  <si>
    <t>Расходы на проведение инвентаризации бесхозяйного, выморочного имущества в муниципальном образовании Степанцевское</t>
  </si>
  <si>
    <t>1600000000</t>
  </si>
  <si>
    <t>Расходы на формирование доступной среды жизнедеятельности для инвалидов в муниципальном образовании Степанцевское</t>
  </si>
  <si>
    <t>99900С5000</t>
  </si>
  <si>
    <t>99900Т0000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</si>
  <si>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</si>
  <si>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01000Р1000</t>
  </si>
  <si>
    <t>Расходы на повышение квалификации обучения муниципальных служащих администрации</t>
  </si>
  <si>
    <t>01000Р2000</t>
  </si>
  <si>
    <t>Представительские расходы и участие в мероприятиях Ассоциации "Совет муниципальных образований Владимирской области"</t>
  </si>
  <si>
    <t>01000Р3000</t>
  </si>
  <si>
    <t>99900Р9000</t>
  </si>
  <si>
    <t>Общеэкономические вопросы</t>
  </si>
  <si>
    <t>0401</t>
  </si>
  <si>
    <t>Расходы на организацию общественных работ в муниципальном образовании Степанцевское</t>
  </si>
  <si>
    <t>1400014000</t>
  </si>
  <si>
    <t>1700000000</t>
  </si>
  <si>
    <t>1700017000</t>
  </si>
  <si>
    <t>Культура, кинематография</t>
  </si>
  <si>
    <t>Расходы на доплаты к пенсиям муниципальных служащих</t>
  </si>
  <si>
    <t>0100041000</t>
  </si>
  <si>
    <t>Расходы на мероприятия по ремонту и содержанию  гидротехнических сооружений</t>
  </si>
  <si>
    <t>99900А1000</t>
  </si>
  <si>
    <t>Расходы на разработку и тиражирование методических и информационно-разъяснительных материалов об антикоррупционных стандартах поведения для муниципальных служащих</t>
  </si>
  <si>
    <t>1500015000</t>
  </si>
  <si>
    <t>16000Б1000</t>
  </si>
  <si>
    <t>16000Б2000</t>
  </si>
  <si>
    <t>16000Б3000</t>
  </si>
  <si>
    <t>16000Б4000</t>
  </si>
  <si>
    <t>1800000000</t>
  </si>
  <si>
    <t>1800018000</t>
  </si>
  <si>
    <t>Муниципальная программа "Переселение граждан из аварийного жилищного фонда, расположенного на территории муниципального образования Степанцевское Вязниковского района, в 2019-2025 годах"</t>
  </si>
  <si>
    <t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</si>
  <si>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200F300000</t>
  </si>
  <si>
    <t>200F367483</t>
  </si>
  <si>
    <t>400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</si>
  <si>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</si>
  <si>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</si>
  <si>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</si>
  <si>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</t>
  </si>
  <si>
    <t>200F367484</t>
  </si>
  <si>
    <t>200F36748S</t>
  </si>
  <si>
    <t>Расходы на переселение граждан из аварийного жилищного фонда за счет бюджета муниципального образования Степанцевское</t>
  </si>
  <si>
    <t xml:space="preserve">Молодежная политика </t>
  </si>
  <si>
    <t>Обеспечение проведения выборов и референдумов</t>
  </si>
  <si>
    <t>0107</t>
  </si>
  <si>
    <t>9990000400</t>
  </si>
  <si>
    <t>Расходы на проведение выборов в муниципальном образовании Степанцевское  "Территориальная избирательная комиссия Вязниковского района"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</si>
  <si>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Степанцевское на 2021-2023 годы"</t>
  </si>
  <si>
    <t>Муниципальная  программа "Благоустройство территории муниципального образования Степанцевское Вязниковского района на 2021-2023 годы"</t>
  </si>
  <si>
    <t>Муниципальная программа "Профилактика преступлений и правонарушений в муниципальном образовании Степанцевское сельское поселение Вязниковского района на 2021-2023 годы"</t>
  </si>
  <si>
    <t>2100000000</t>
  </si>
  <si>
    <t>2100021000</t>
  </si>
  <si>
    <t>(тыс.руб)</t>
  </si>
  <si>
    <t xml:space="preserve">Всего расходов на 2021 год </t>
  </si>
  <si>
    <t>к решению Совета народных депутатов</t>
  </si>
  <si>
    <t>муниципального образования Степанцевское</t>
  </si>
  <si>
    <t xml:space="preserve">Всего расходов на 2022 год </t>
  </si>
  <si>
    <t xml:space="preserve">Всего расходов на 2023 год </t>
  </si>
  <si>
    <t>Распределение ассигнований из бюджета  муниципального образования   Степанцевское Вязниковского района Владимирской области на 2021 год и на плановый период 2022 и 2023 годов по разделам и подразделам, целевым статьям и группам, подгруппам видов расходов  классификации расходов</t>
  </si>
  <si>
    <t>Муниципальная программа «Развитие муниципальной службы в администрации муниципального образования Степанцевское на 2020-2023 годы»</t>
  </si>
  <si>
    <t>Муниципальная программа «Противодействие коррупции в администрации муниципального образования Степанцевское на 2020-2023 годы»</t>
  </si>
  <si>
    <t>Муниципальная программа "Содержание имущества, находящегося в собственности муниципального образования Степанцевское, и приобретение имущества в муниципальную собственность на 2019-2023 годы"</t>
  </si>
  <si>
    <t>Муниципальная программа"Обеспечение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2019-2023 годов"</t>
  </si>
  <si>
    <t>Муниципальная программа "Пожарная безопасность  муниципального образования Степанцевское на 2019-2023 годы"</t>
  </si>
  <si>
    <t>Муниципальная программа «Патриотическое воспитание граждан муниципального образования Степанцевское на 2020 – 2023 годы»</t>
  </si>
  <si>
    <t>Муниципальная программа "Организация общественных работ в муниципальном образовании Степанцевское  на 2019-2023 годы"</t>
  </si>
  <si>
    <t>Муниципальная программа "Безопасность гидротехнических сооружений, находящихся на территории муниципального образования Степанцевское  Вязниковского района Владимирской области на 2018-2023 годы"</t>
  </si>
  <si>
    <t>Муниципальная программа "Дорожное хозяйство и развитие сети автомобильных дорог общего пользования местного значения на территории муниципального образования Степанцевское  на 2019-2023 годы"</t>
  </si>
  <si>
    <t>Муниципальная программа "Информатизация муниципального образования Степанцевское Вязниковского района на 2019-2023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</si>
  <si>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2019-2023 годы"</t>
  </si>
  <si>
    <t>Муниципальная программа «Энергосбережение и повышение энергетической эффективности в муниципальном образовании Степанцевское на 2020-2023 годы»</t>
  </si>
  <si>
    <t>Муниципальная  программа «Сохранение и реконструкция военно-мемориальных объектов в муниципальном образовании Стёпанцевское Вязниковского района на 2019-2023 годы»</t>
  </si>
  <si>
    <t>Муниципальная программа "Проведение инвентаризации бесхозяйного, выморочного имущества на территории муниципального образования Степанцевское Вязниковского района на 2019-2023 годы"</t>
  </si>
  <si>
    <t>Муниципальная  программа "Формирование доступной среды жизнедеятельности для инвалидов в муниципальном образовании Степанцевское Вязниковского района на 2019-2023 годы"</t>
  </si>
  <si>
    <t>Муниципальная  программа "Комплексное развитие сельских территорий муниципального образования Степанцевское Вязниковского района на 2020-2023 годы"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</si>
  <si>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</si>
  <si>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</si>
  <si>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переселение граждан из аварийного жилищного фонда за счет субсидии на обеспечение проживающих в непригодном жилищном фонде граждан жилыми помещениями</t>
  </si>
  <si>
    <t>2000009702</t>
  </si>
  <si>
    <t>Расходы на обеспечение мероприятий по переселению граждан из аварийного жилого фонда (разница в площадях)</t>
  </si>
  <si>
    <t>2000000000</t>
  </si>
  <si>
    <t>2000049000</t>
  </si>
  <si>
    <t>Федеральный проект "Преселение граждан из аварийного жилищного фонда</t>
  </si>
  <si>
    <t>880</t>
  </si>
  <si>
    <t>Специальные расходы</t>
  </si>
  <si>
    <t>200000S702</t>
  </si>
  <si>
    <t>за счет субсидии из федерального бюджета</t>
  </si>
  <si>
    <t>Закупка товаров, работ и услуг для  государственных (муниципальных) нужд</t>
  </si>
  <si>
    <t>за счет средств областного бюджета</t>
  </si>
  <si>
    <t>21000R576F</t>
  </si>
  <si>
    <t>Расходы на комплексное развитие сельских территорий  муниципального образования Степанцевское за счет местного бюджета</t>
  </si>
  <si>
    <t>за счет средств местного бюджета</t>
  </si>
  <si>
    <t xml:space="preserve">Расходы на комплексное развитие сельских территорий муниципального образования Степанцевское </t>
  </si>
  <si>
    <t>от 28.12.2021    №  32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</si>
</sst>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[$-FC19]d\ mmmm\ yyyy\ &quot;г.&quot;"/>
  </numFmts>
  <fonts count="58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i/>
      <sz val="9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i/>
      <sz val="9"/>
      <name val="Arial Cyr"/>
      <family val="0"/>
    </font>
    <font>
      <i/>
      <sz val="8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6" fillId="0" borderId="11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1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181" fontId="2" fillId="0" borderId="1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/>
    </xf>
    <xf numFmtId="181" fontId="1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wrapText="1"/>
      <protection locked="0"/>
    </xf>
    <xf numFmtId="181" fontId="5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7" fillId="0" borderId="13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181" fontId="21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181" fontId="1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/>
    </xf>
    <xf numFmtId="0" fontId="10" fillId="0" borderId="10" xfId="0" applyFont="1" applyBorder="1" applyAlignment="1">
      <alignment horizontal="justify"/>
    </xf>
    <xf numFmtId="49" fontId="10" fillId="0" borderId="12" xfId="0" applyNumberFormat="1" applyFont="1" applyBorder="1" applyAlignment="1">
      <alignment horizontal="justify" wrapText="1"/>
    </xf>
    <xf numFmtId="0" fontId="10" fillId="0" borderId="12" xfId="0" applyNumberFormat="1" applyFont="1" applyBorder="1" applyAlignment="1">
      <alignment horizontal="justify" wrapText="1"/>
    </xf>
    <xf numFmtId="181" fontId="20" fillId="0" borderId="10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49" fontId="11" fillId="0" borderId="12" xfId="0" applyNumberFormat="1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18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181" fontId="11" fillId="0" borderId="1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8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49" fontId="1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 applyProtection="1">
      <alignment wrapText="1"/>
      <protection locked="0"/>
    </xf>
    <xf numFmtId="181" fontId="2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10" xfId="0" applyNumberFormat="1" applyFont="1" applyBorder="1" applyAlignment="1" applyProtection="1">
      <alignment horizontal="justify" wrapText="1"/>
      <protection locked="0"/>
    </xf>
    <xf numFmtId="0" fontId="20" fillId="0" borderId="10" xfId="0" applyNumberFormat="1" applyFont="1" applyBorder="1" applyAlignment="1" applyProtection="1">
      <alignment horizontal="justify" vertical="top" wrapText="1"/>
      <protection locked="0"/>
    </xf>
    <xf numFmtId="0" fontId="9" fillId="0" borderId="10" xfId="0" applyNumberFormat="1" applyFont="1" applyBorder="1" applyAlignment="1" applyProtection="1">
      <alignment horizontal="justify" wrapText="1"/>
      <protection locked="0"/>
    </xf>
    <xf numFmtId="49" fontId="15" fillId="0" borderId="10" xfId="0" applyNumberFormat="1" applyFont="1" applyBorder="1" applyAlignment="1">
      <alignment horizontal="justify" vertical="center" wrapText="1"/>
    </xf>
    <xf numFmtId="181" fontId="9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justify" vertical="center" wrapText="1"/>
    </xf>
    <xf numFmtId="49" fontId="1" fillId="0" borderId="10" xfId="53" applyNumberFormat="1" applyFont="1" applyBorder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21" fillId="0" borderId="10" xfId="0" applyNumberFormat="1" applyFont="1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6.25390625" style="30" customWidth="1"/>
    <col min="2" max="2" width="6.00390625" style="0" customWidth="1"/>
    <col min="3" max="3" width="10.875" style="2" customWidth="1"/>
    <col min="4" max="4" width="7.375" style="2" customWidth="1"/>
    <col min="5" max="5" width="10.00390625" style="126" customWidth="1"/>
    <col min="6" max="7" width="10.00390625" style="9" customWidth="1"/>
  </cols>
  <sheetData>
    <row r="1" spans="1:7" ht="12.75">
      <c r="A1" s="24"/>
      <c r="B1" s="3"/>
      <c r="C1" s="106"/>
      <c r="D1" s="136" t="s">
        <v>29</v>
      </c>
      <c r="E1" s="136"/>
      <c r="F1" s="136"/>
      <c r="G1" s="136"/>
    </row>
    <row r="2" spans="1:7" ht="14.25" customHeight="1">
      <c r="A2" s="24"/>
      <c r="B2" s="3"/>
      <c r="C2" s="107"/>
      <c r="D2" s="137" t="s">
        <v>198</v>
      </c>
      <c r="E2" s="137"/>
      <c r="F2" s="137"/>
      <c r="G2" s="137"/>
    </row>
    <row r="3" spans="1:7" ht="12.75">
      <c r="A3" s="24"/>
      <c r="B3" s="11"/>
      <c r="C3" s="108"/>
      <c r="D3" s="136" t="s">
        <v>199</v>
      </c>
      <c r="E3" s="136"/>
      <c r="F3" s="136"/>
      <c r="G3" s="136"/>
    </row>
    <row r="4" spans="1:7" ht="12.75" customHeight="1">
      <c r="A4" s="24"/>
      <c r="B4" s="3"/>
      <c r="C4" s="107"/>
      <c r="D4" s="137" t="s">
        <v>237</v>
      </c>
      <c r="E4" s="137"/>
      <c r="F4" s="137"/>
      <c r="G4" s="137"/>
    </row>
    <row r="5" spans="1:7" ht="12.75" customHeight="1" hidden="1">
      <c r="A5" s="24"/>
      <c r="B5" s="3"/>
      <c r="C5" s="4"/>
      <c r="D5" s="51"/>
      <c r="E5" s="118"/>
      <c r="F5" s="51"/>
      <c r="G5" s="51"/>
    </row>
    <row r="6" spans="1:7" ht="12.75">
      <c r="A6" s="24"/>
      <c r="B6" s="3"/>
      <c r="C6" s="138"/>
      <c r="D6" s="138"/>
      <c r="E6" s="138"/>
      <c r="F6" s="138"/>
      <c r="G6" s="138"/>
    </row>
    <row r="7" spans="1:7" ht="36.75" customHeight="1">
      <c r="A7" s="139" t="s">
        <v>202</v>
      </c>
      <c r="B7" s="139"/>
      <c r="C7" s="139"/>
      <c r="D7" s="139"/>
      <c r="E7" s="139"/>
      <c r="F7" s="139"/>
      <c r="G7" s="139"/>
    </row>
    <row r="8" spans="1:7" ht="22.5" customHeight="1">
      <c r="A8" s="25"/>
      <c r="B8" s="15"/>
      <c r="C8" s="15"/>
      <c r="D8" s="15"/>
      <c r="E8" s="119"/>
      <c r="F8" s="15"/>
      <c r="G8" s="105" t="s">
        <v>196</v>
      </c>
    </row>
    <row r="9" spans="1:7" ht="12.75" customHeight="1">
      <c r="A9" s="128" t="s">
        <v>3</v>
      </c>
      <c r="B9" s="130" t="s">
        <v>9</v>
      </c>
      <c r="C9" s="132" t="s">
        <v>10</v>
      </c>
      <c r="D9" s="132" t="s">
        <v>11</v>
      </c>
      <c r="E9" s="134" t="s">
        <v>197</v>
      </c>
      <c r="F9" s="134" t="s">
        <v>200</v>
      </c>
      <c r="G9" s="134" t="s">
        <v>201</v>
      </c>
    </row>
    <row r="10" spans="1:7" ht="15.75" customHeight="1">
      <c r="A10" s="129"/>
      <c r="B10" s="131"/>
      <c r="C10" s="133"/>
      <c r="D10" s="133"/>
      <c r="E10" s="135"/>
      <c r="F10" s="135"/>
      <c r="G10" s="135"/>
    </row>
    <row r="11" spans="1:7" ht="12" customHeight="1">
      <c r="A11" s="12">
        <v>1</v>
      </c>
      <c r="B11" s="12">
        <v>2</v>
      </c>
      <c r="C11" s="13">
        <v>3</v>
      </c>
      <c r="D11" s="13">
        <v>4</v>
      </c>
      <c r="E11" s="14">
        <v>5</v>
      </c>
      <c r="F11" s="14">
        <v>6</v>
      </c>
      <c r="G11" s="14">
        <v>7</v>
      </c>
    </row>
    <row r="12" spans="1:7" ht="12.75">
      <c r="A12" s="26" t="s">
        <v>12</v>
      </c>
      <c r="B12" s="20" t="s">
        <v>16</v>
      </c>
      <c r="C12" s="20" t="s">
        <v>77</v>
      </c>
      <c r="D12" s="20" t="s">
        <v>5</v>
      </c>
      <c r="E12" s="120">
        <f>SUM(E13+E38+E46+E52)+E42</f>
        <v>7922.600000000001</v>
      </c>
      <c r="F12" s="21">
        <f>SUM(F13+F38+F46+F52)+F42</f>
        <v>7373.099999999999</v>
      </c>
      <c r="G12" s="21">
        <f>SUM(G13+G38+G46+G52)+G42</f>
        <v>7373.099999999999</v>
      </c>
    </row>
    <row r="13" spans="1:7" s="37" customFormat="1" ht="48">
      <c r="A13" s="27" t="s">
        <v>0</v>
      </c>
      <c r="B13" s="7" t="s">
        <v>4</v>
      </c>
      <c r="C13" s="7" t="s">
        <v>77</v>
      </c>
      <c r="D13" s="7" t="s">
        <v>5</v>
      </c>
      <c r="E13" s="64">
        <f>SUM(E14+E21+E24)+E34</f>
        <v>5963.6</v>
      </c>
      <c r="F13" s="17">
        <f>SUM(F14+F21+F24)+F34</f>
        <v>5678.599999999999</v>
      </c>
      <c r="G13" s="17">
        <f>SUM(G14+G21+G24)+G34</f>
        <v>5678.599999999999</v>
      </c>
    </row>
    <row r="14" spans="1:7" ht="22.5">
      <c r="A14" s="77" t="s">
        <v>31</v>
      </c>
      <c r="B14" s="45" t="s">
        <v>4</v>
      </c>
      <c r="C14" s="45" t="s">
        <v>165</v>
      </c>
      <c r="D14" s="45" t="s">
        <v>5</v>
      </c>
      <c r="E14" s="66">
        <f>E15+E17+E19</f>
        <v>5175.8</v>
      </c>
      <c r="F14" s="44">
        <f>F15+F17+F19</f>
        <v>4839</v>
      </c>
      <c r="G14" s="44">
        <f>G15+G17+G19</f>
        <v>4839</v>
      </c>
    </row>
    <row r="15" spans="1:7" ht="39">
      <c r="A15" s="96" t="s">
        <v>49</v>
      </c>
      <c r="B15" s="85" t="s">
        <v>4</v>
      </c>
      <c r="C15" s="85" t="s">
        <v>98</v>
      </c>
      <c r="D15" s="85" t="s">
        <v>48</v>
      </c>
      <c r="E15" s="94">
        <f>E16</f>
        <v>5167.3</v>
      </c>
      <c r="F15" s="86">
        <f>F16</f>
        <v>4835</v>
      </c>
      <c r="G15" s="86">
        <f>G16</f>
        <v>4835</v>
      </c>
    </row>
    <row r="16" spans="1:7" ht="19.5">
      <c r="A16" s="104" t="s">
        <v>62</v>
      </c>
      <c r="B16" s="85" t="s">
        <v>4</v>
      </c>
      <c r="C16" s="85" t="s">
        <v>98</v>
      </c>
      <c r="D16" s="85" t="s">
        <v>61</v>
      </c>
      <c r="E16" s="94">
        <v>5167.3</v>
      </c>
      <c r="F16" s="86">
        <v>4835</v>
      </c>
      <c r="G16" s="86">
        <v>4835</v>
      </c>
    </row>
    <row r="17" spans="1:7" ht="19.5">
      <c r="A17" s="84" t="s">
        <v>53</v>
      </c>
      <c r="B17" s="85" t="s">
        <v>4</v>
      </c>
      <c r="C17" s="85" t="s">
        <v>99</v>
      </c>
      <c r="D17" s="85" t="s">
        <v>52</v>
      </c>
      <c r="E17" s="94">
        <v>3</v>
      </c>
      <c r="F17" s="86">
        <v>3</v>
      </c>
      <c r="G17" s="86">
        <v>3</v>
      </c>
    </row>
    <row r="18" spans="1:7" ht="19.5">
      <c r="A18" s="84" t="s">
        <v>66</v>
      </c>
      <c r="B18" s="85" t="s">
        <v>4</v>
      </c>
      <c r="C18" s="85" t="s">
        <v>99</v>
      </c>
      <c r="D18" s="85" t="s">
        <v>63</v>
      </c>
      <c r="E18" s="94">
        <v>3</v>
      </c>
      <c r="F18" s="86">
        <v>3</v>
      </c>
      <c r="G18" s="86">
        <v>3</v>
      </c>
    </row>
    <row r="19" spans="1:7" ht="12.75">
      <c r="A19" s="84" t="s">
        <v>55</v>
      </c>
      <c r="B19" s="85" t="s">
        <v>4</v>
      </c>
      <c r="C19" s="85" t="s">
        <v>99</v>
      </c>
      <c r="D19" s="85" t="s">
        <v>54</v>
      </c>
      <c r="E19" s="94">
        <f>E20</f>
        <v>5.5</v>
      </c>
      <c r="F19" s="86">
        <f>F20</f>
        <v>1</v>
      </c>
      <c r="G19" s="86">
        <f>G20</f>
        <v>1</v>
      </c>
    </row>
    <row r="20" spans="1:7" ht="12.75">
      <c r="A20" s="84" t="s">
        <v>65</v>
      </c>
      <c r="B20" s="85" t="s">
        <v>4</v>
      </c>
      <c r="C20" s="85" t="s">
        <v>99</v>
      </c>
      <c r="D20" s="85" t="s">
        <v>64</v>
      </c>
      <c r="E20" s="94">
        <v>5.5</v>
      </c>
      <c r="F20" s="86">
        <v>1</v>
      </c>
      <c r="G20" s="86">
        <v>1</v>
      </c>
    </row>
    <row r="21" spans="1:7" ht="22.5">
      <c r="A21" s="81" t="s">
        <v>85</v>
      </c>
      <c r="B21" s="5" t="s">
        <v>4</v>
      </c>
      <c r="C21" s="5" t="s">
        <v>100</v>
      </c>
      <c r="D21" s="5" t="s">
        <v>5</v>
      </c>
      <c r="E21" s="60">
        <f aca="true" t="shared" si="0" ref="E21:G22">E22</f>
        <v>745.1</v>
      </c>
      <c r="F21" s="19">
        <f t="shared" si="0"/>
        <v>762.2</v>
      </c>
      <c r="G21" s="19">
        <f t="shared" si="0"/>
        <v>762.2</v>
      </c>
    </row>
    <row r="22" spans="1:7" ht="45" customHeight="1">
      <c r="A22" s="36" t="s">
        <v>49</v>
      </c>
      <c r="B22" s="5" t="s">
        <v>4</v>
      </c>
      <c r="C22" s="5" t="s">
        <v>100</v>
      </c>
      <c r="D22" s="5" t="s">
        <v>48</v>
      </c>
      <c r="E22" s="60">
        <f t="shared" si="0"/>
        <v>745.1</v>
      </c>
      <c r="F22" s="19">
        <f t="shared" si="0"/>
        <v>762.2</v>
      </c>
      <c r="G22" s="19">
        <f t="shared" si="0"/>
        <v>762.2</v>
      </c>
    </row>
    <row r="23" spans="1:7" ht="19.5">
      <c r="A23" s="84" t="s">
        <v>62</v>
      </c>
      <c r="B23" s="85" t="s">
        <v>4</v>
      </c>
      <c r="C23" s="85" t="s">
        <v>100</v>
      </c>
      <c r="D23" s="85" t="s">
        <v>61</v>
      </c>
      <c r="E23" s="94">
        <v>745.1</v>
      </c>
      <c r="F23" s="86">
        <v>762.2</v>
      </c>
      <c r="G23" s="86">
        <v>762.2</v>
      </c>
    </row>
    <row r="24" spans="1:7" ht="33.75">
      <c r="A24" s="36" t="s">
        <v>203</v>
      </c>
      <c r="B24" s="5" t="s">
        <v>4</v>
      </c>
      <c r="C24" s="5" t="s">
        <v>101</v>
      </c>
      <c r="D24" s="5" t="s">
        <v>5</v>
      </c>
      <c r="E24" s="60">
        <f>E25+E28+E31</f>
        <v>40.7</v>
      </c>
      <c r="F24" s="19">
        <f>F25+F28+F31</f>
        <v>75.4</v>
      </c>
      <c r="G24" s="19">
        <f>G25+G28+G31</f>
        <v>75.4</v>
      </c>
    </row>
    <row r="25" spans="1:7" ht="45">
      <c r="A25" s="36" t="s">
        <v>148</v>
      </c>
      <c r="B25" s="5" t="s">
        <v>4</v>
      </c>
      <c r="C25" s="5" t="s">
        <v>149</v>
      </c>
      <c r="D25" s="5" t="s">
        <v>5</v>
      </c>
      <c r="E25" s="60">
        <f aca="true" t="shared" si="1" ref="E25:G26">E26</f>
        <v>37.5</v>
      </c>
      <c r="F25" s="19">
        <f t="shared" si="1"/>
        <v>62</v>
      </c>
      <c r="G25" s="19">
        <f t="shared" si="1"/>
        <v>62</v>
      </c>
    </row>
    <row r="26" spans="1:7" ht="19.5">
      <c r="A26" s="84" t="s">
        <v>53</v>
      </c>
      <c r="B26" s="85" t="s">
        <v>4</v>
      </c>
      <c r="C26" s="85" t="s">
        <v>149</v>
      </c>
      <c r="D26" s="85" t="s">
        <v>52</v>
      </c>
      <c r="E26" s="94">
        <f t="shared" si="1"/>
        <v>37.5</v>
      </c>
      <c r="F26" s="86">
        <f t="shared" si="1"/>
        <v>62</v>
      </c>
      <c r="G26" s="86">
        <f t="shared" si="1"/>
        <v>62</v>
      </c>
    </row>
    <row r="27" spans="1:7" ht="19.5">
      <c r="A27" s="84" t="s">
        <v>66</v>
      </c>
      <c r="B27" s="85" t="s">
        <v>4</v>
      </c>
      <c r="C27" s="85" t="s">
        <v>149</v>
      </c>
      <c r="D27" s="85" t="s">
        <v>63</v>
      </c>
      <c r="E27" s="94">
        <v>37.5</v>
      </c>
      <c r="F27" s="86">
        <v>62</v>
      </c>
      <c r="G27" s="86">
        <v>62</v>
      </c>
    </row>
    <row r="28" spans="1:7" ht="19.5">
      <c r="A28" s="84" t="s">
        <v>150</v>
      </c>
      <c r="B28" s="85" t="s">
        <v>4</v>
      </c>
      <c r="C28" s="85" t="s">
        <v>151</v>
      </c>
      <c r="D28" s="85" t="s">
        <v>5</v>
      </c>
      <c r="E28" s="94">
        <f aca="true" t="shared" si="2" ref="E28:G29">E29</f>
        <v>0</v>
      </c>
      <c r="F28" s="86">
        <f t="shared" si="2"/>
        <v>10</v>
      </c>
      <c r="G28" s="86">
        <f t="shared" si="2"/>
        <v>10</v>
      </c>
    </row>
    <row r="29" spans="1:7" ht="19.5">
      <c r="A29" s="84" t="s">
        <v>53</v>
      </c>
      <c r="B29" s="85" t="s">
        <v>4</v>
      </c>
      <c r="C29" s="85" t="s">
        <v>151</v>
      </c>
      <c r="D29" s="85" t="s">
        <v>52</v>
      </c>
      <c r="E29" s="94">
        <f t="shared" si="2"/>
        <v>0</v>
      </c>
      <c r="F29" s="86">
        <f t="shared" si="2"/>
        <v>10</v>
      </c>
      <c r="G29" s="86">
        <f t="shared" si="2"/>
        <v>10</v>
      </c>
    </row>
    <row r="30" spans="1:7" ht="19.5">
      <c r="A30" s="84" t="s">
        <v>66</v>
      </c>
      <c r="B30" s="85" t="s">
        <v>4</v>
      </c>
      <c r="C30" s="85" t="s">
        <v>151</v>
      </c>
      <c r="D30" s="85" t="s">
        <v>63</v>
      </c>
      <c r="E30" s="94">
        <v>0</v>
      </c>
      <c r="F30" s="86">
        <v>10</v>
      </c>
      <c r="G30" s="86">
        <v>10</v>
      </c>
    </row>
    <row r="31" spans="1:7" ht="19.5">
      <c r="A31" s="84" t="s">
        <v>152</v>
      </c>
      <c r="B31" s="85" t="s">
        <v>4</v>
      </c>
      <c r="C31" s="85" t="s">
        <v>153</v>
      </c>
      <c r="D31" s="85" t="s">
        <v>5</v>
      </c>
      <c r="E31" s="94">
        <f aca="true" t="shared" si="3" ref="E31:G32">E32</f>
        <v>3.2</v>
      </c>
      <c r="F31" s="86">
        <f t="shared" si="3"/>
        <v>3.4</v>
      </c>
      <c r="G31" s="86">
        <f t="shared" si="3"/>
        <v>3.4</v>
      </c>
    </row>
    <row r="32" spans="1:7" ht="12.75">
      <c r="A32" s="84" t="s">
        <v>55</v>
      </c>
      <c r="B32" s="85" t="s">
        <v>4</v>
      </c>
      <c r="C32" s="85" t="s">
        <v>153</v>
      </c>
      <c r="D32" s="85" t="s">
        <v>54</v>
      </c>
      <c r="E32" s="94">
        <f t="shared" si="3"/>
        <v>3.2</v>
      </c>
      <c r="F32" s="86">
        <f t="shared" si="3"/>
        <v>3.4</v>
      </c>
      <c r="G32" s="86">
        <f t="shared" si="3"/>
        <v>3.4</v>
      </c>
    </row>
    <row r="33" spans="1:7" ht="12.75">
      <c r="A33" s="84" t="s">
        <v>65</v>
      </c>
      <c r="B33" s="85" t="s">
        <v>4</v>
      </c>
      <c r="C33" s="85" t="s">
        <v>153</v>
      </c>
      <c r="D33" s="85" t="s">
        <v>64</v>
      </c>
      <c r="E33" s="94">
        <v>3.2</v>
      </c>
      <c r="F33" s="86">
        <v>3.4</v>
      </c>
      <c r="G33" s="86">
        <v>3.4</v>
      </c>
    </row>
    <row r="34" spans="1:7" ht="33.75">
      <c r="A34" s="36" t="s">
        <v>204</v>
      </c>
      <c r="B34" s="5" t="s">
        <v>4</v>
      </c>
      <c r="C34" s="5" t="s">
        <v>102</v>
      </c>
      <c r="D34" s="5" t="s">
        <v>5</v>
      </c>
      <c r="E34" s="60">
        <v>2</v>
      </c>
      <c r="F34" s="19">
        <v>2</v>
      </c>
      <c r="G34" s="19">
        <v>2</v>
      </c>
    </row>
    <row r="35" spans="1:7" ht="45">
      <c r="A35" s="36" t="s">
        <v>166</v>
      </c>
      <c r="B35" s="5" t="s">
        <v>4</v>
      </c>
      <c r="C35" s="5" t="s">
        <v>103</v>
      </c>
      <c r="D35" s="5" t="s">
        <v>5</v>
      </c>
      <c r="E35" s="60">
        <v>2</v>
      </c>
      <c r="F35" s="19">
        <v>2</v>
      </c>
      <c r="G35" s="19">
        <v>2</v>
      </c>
    </row>
    <row r="36" spans="1:7" ht="19.5">
      <c r="A36" s="84" t="s">
        <v>53</v>
      </c>
      <c r="B36" s="85" t="s">
        <v>4</v>
      </c>
      <c r="C36" s="85" t="s">
        <v>103</v>
      </c>
      <c r="D36" s="85" t="s">
        <v>52</v>
      </c>
      <c r="E36" s="94">
        <v>2</v>
      </c>
      <c r="F36" s="86">
        <v>2</v>
      </c>
      <c r="G36" s="86">
        <v>2</v>
      </c>
    </row>
    <row r="37" spans="1:7" ht="19.5">
      <c r="A37" s="96" t="s">
        <v>66</v>
      </c>
      <c r="B37" s="85" t="s">
        <v>4</v>
      </c>
      <c r="C37" s="85" t="s">
        <v>103</v>
      </c>
      <c r="D37" s="85" t="s">
        <v>63</v>
      </c>
      <c r="E37" s="94">
        <v>2</v>
      </c>
      <c r="F37" s="86">
        <v>2</v>
      </c>
      <c r="G37" s="86">
        <v>2</v>
      </c>
    </row>
    <row r="38" spans="1:7" ht="39" customHeight="1">
      <c r="A38" s="53" t="s">
        <v>32</v>
      </c>
      <c r="B38" s="54" t="s">
        <v>33</v>
      </c>
      <c r="C38" s="54" t="s">
        <v>77</v>
      </c>
      <c r="D38" s="54" t="s">
        <v>5</v>
      </c>
      <c r="E38" s="62">
        <f>SUM(E39)</f>
        <v>200</v>
      </c>
      <c r="F38" s="62">
        <f>SUM(F39)</f>
        <v>200</v>
      </c>
      <c r="G38" s="62">
        <f>SUM(G39)</f>
        <v>200</v>
      </c>
    </row>
    <row r="39" spans="1:7" ht="67.5">
      <c r="A39" s="110" t="s">
        <v>30</v>
      </c>
      <c r="B39" s="31" t="s">
        <v>33</v>
      </c>
      <c r="C39" s="31" t="s">
        <v>147</v>
      </c>
      <c r="D39" s="31" t="s">
        <v>5</v>
      </c>
      <c r="E39" s="66">
        <v>200</v>
      </c>
      <c r="F39" s="66">
        <v>200</v>
      </c>
      <c r="G39" s="66">
        <v>200</v>
      </c>
    </row>
    <row r="40" spans="1:7" ht="12.75">
      <c r="A40" s="95" t="s">
        <v>51</v>
      </c>
      <c r="B40" s="85" t="s">
        <v>33</v>
      </c>
      <c r="C40" s="85" t="s">
        <v>147</v>
      </c>
      <c r="D40" s="85" t="s">
        <v>50</v>
      </c>
      <c r="E40" s="90">
        <v>200</v>
      </c>
      <c r="F40" s="90">
        <v>200</v>
      </c>
      <c r="G40" s="90">
        <v>200</v>
      </c>
    </row>
    <row r="41" spans="1:7" ht="12.75">
      <c r="A41" s="95" t="s">
        <v>68</v>
      </c>
      <c r="B41" s="85" t="s">
        <v>33</v>
      </c>
      <c r="C41" s="85" t="s">
        <v>147</v>
      </c>
      <c r="D41" s="85" t="s">
        <v>67</v>
      </c>
      <c r="E41" s="90">
        <v>200</v>
      </c>
      <c r="F41" s="90">
        <v>200</v>
      </c>
      <c r="G41" s="90">
        <v>200</v>
      </c>
    </row>
    <row r="42" spans="1:7" ht="12.75">
      <c r="A42" s="68" t="s">
        <v>187</v>
      </c>
      <c r="B42" s="7" t="s">
        <v>188</v>
      </c>
      <c r="C42" s="7" t="s">
        <v>77</v>
      </c>
      <c r="D42" s="7" t="s">
        <v>5</v>
      </c>
      <c r="E42" s="69">
        <v>139.8</v>
      </c>
      <c r="F42" s="69">
        <f aca="true" t="shared" si="4" ref="F42:G44">F43</f>
        <v>0</v>
      </c>
      <c r="G42" s="69">
        <f t="shared" si="4"/>
        <v>0</v>
      </c>
    </row>
    <row r="43" spans="1:7" ht="29.25">
      <c r="A43" s="95" t="s">
        <v>190</v>
      </c>
      <c r="B43" s="85" t="s">
        <v>188</v>
      </c>
      <c r="C43" s="85" t="s">
        <v>189</v>
      </c>
      <c r="D43" s="85" t="s">
        <v>5</v>
      </c>
      <c r="E43" s="90">
        <v>139.8</v>
      </c>
      <c r="F43" s="90">
        <f t="shared" si="4"/>
        <v>0</v>
      </c>
      <c r="G43" s="90">
        <f t="shared" si="4"/>
        <v>0</v>
      </c>
    </row>
    <row r="44" spans="1:7" ht="12.75">
      <c r="A44" s="95" t="s">
        <v>55</v>
      </c>
      <c r="B44" s="85" t="s">
        <v>188</v>
      </c>
      <c r="C44" s="85" t="s">
        <v>189</v>
      </c>
      <c r="D44" s="85" t="s">
        <v>54</v>
      </c>
      <c r="E44" s="90">
        <v>139.8</v>
      </c>
      <c r="F44" s="90">
        <f t="shared" si="4"/>
        <v>0</v>
      </c>
      <c r="G44" s="90">
        <f t="shared" si="4"/>
        <v>0</v>
      </c>
    </row>
    <row r="45" spans="1:7" ht="12.75">
      <c r="A45" s="95" t="s">
        <v>228</v>
      </c>
      <c r="B45" s="85" t="s">
        <v>188</v>
      </c>
      <c r="C45" s="85" t="s">
        <v>189</v>
      </c>
      <c r="D45" s="85" t="s">
        <v>227</v>
      </c>
      <c r="E45" s="90">
        <v>139.8</v>
      </c>
      <c r="F45" s="90">
        <v>0</v>
      </c>
      <c r="G45" s="90">
        <v>0</v>
      </c>
    </row>
    <row r="46" spans="1:7" ht="12.75">
      <c r="A46" s="68" t="s">
        <v>42</v>
      </c>
      <c r="B46" s="59" t="s">
        <v>43</v>
      </c>
      <c r="C46" s="59" t="s">
        <v>77</v>
      </c>
      <c r="D46" s="59" t="s">
        <v>5</v>
      </c>
      <c r="E46" s="69">
        <f>SUM(E50)</f>
        <v>0</v>
      </c>
      <c r="F46" s="69">
        <f>SUM(F50)</f>
        <v>2</v>
      </c>
      <c r="G46" s="69">
        <f>SUM(G50)</f>
        <v>2</v>
      </c>
    </row>
    <row r="47" spans="1:7" ht="12.75">
      <c r="A47" s="67" t="s">
        <v>42</v>
      </c>
      <c r="B47" s="45" t="s">
        <v>43</v>
      </c>
      <c r="C47" s="45" t="s">
        <v>154</v>
      </c>
      <c r="D47" s="45" t="s">
        <v>5</v>
      </c>
      <c r="E47" s="66">
        <v>0</v>
      </c>
      <c r="F47" s="66">
        <v>2</v>
      </c>
      <c r="G47" s="66">
        <v>2</v>
      </c>
    </row>
    <row r="48" spans="1:7" ht="12.75">
      <c r="A48" s="55" t="s">
        <v>44</v>
      </c>
      <c r="B48" s="5" t="s">
        <v>43</v>
      </c>
      <c r="C48" s="5" t="s">
        <v>154</v>
      </c>
      <c r="D48" s="5" t="s">
        <v>5</v>
      </c>
      <c r="E48" s="60">
        <v>0</v>
      </c>
      <c r="F48" s="60">
        <v>2</v>
      </c>
      <c r="G48" s="60">
        <v>2</v>
      </c>
    </row>
    <row r="49" spans="1:7" ht="36.75" customHeight="1">
      <c r="A49" s="111" t="s">
        <v>45</v>
      </c>
      <c r="B49" s="5" t="s">
        <v>43</v>
      </c>
      <c r="C49" s="5" t="s">
        <v>154</v>
      </c>
      <c r="D49" s="5" t="s">
        <v>5</v>
      </c>
      <c r="E49" s="60">
        <v>0</v>
      </c>
      <c r="F49" s="60">
        <v>2</v>
      </c>
      <c r="G49" s="60">
        <v>2</v>
      </c>
    </row>
    <row r="50" spans="1:7" ht="12.75">
      <c r="A50" s="84" t="s">
        <v>55</v>
      </c>
      <c r="B50" s="85" t="s">
        <v>43</v>
      </c>
      <c r="C50" s="85" t="s">
        <v>154</v>
      </c>
      <c r="D50" s="85" t="s">
        <v>54</v>
      </c>
      <c r="E50" s="94">
        <v>0</v>
      </c>
      <c r="F50" s="94">
        <v>2</v>
      </c>
      <c r="G50" s="94">
        <v>2</v>
      </c>
    </row>
    <row r="51" spans="1:7" ht="12.75">
      <c r="A51" s="84" t="s">
        <v>70</v>
      </c>
      <c r="B51" s="85" t="s">
        <v>43</v>
      </c>
      <c r="C51" s="85" t="s">
        <v>154</v>
      </c>
      <c r="D51" s="85" t="s">
        <v>69</v>
      </c>
      <c r="E51" s="94">
        <v>0</v>
      </c>
      <c r="F51" s="94">
        <v>2</v>
      </c>
      <c r="G51" s="94">
        <v>2</v>
      </c>
    </row>
    <row r="52" spans="1:7" ht="12.75">
      <c r="A52" s="68" t="s">
        <v>46</v>
      </c>
      <c r="B52" s="54" t="s">
        <v>47</v>
      </c>
      <c r="C52" s="54" t="s">
        <v>77</v>
      </c>
      <c r="D52" s="54" t="s">
        <v>5</v>
      </c>
      <c r="E52" s="61">
        <f aca="true" t="shared" si="5" ref="E52:G53">SUM(E53)</f>
        <v>1619.2000000000003</v>
      </c>
      <c r="F52" s="61">
        <f t="shared" si="5"/>
        <v>1492.5</v>
      </c>
      <c r="G52" s="61">
        <f t="shared" si="5"/>
        <v>1492.5</v>
      </c>
    </row>
    <row r="53" spans="1:7" ht="12.75">
      <c r="A53" s="52" t="s">
        <v>58</v>
      </c>
      <c r="B53" s="45" t="s">
        <v>47</v>
      </c>
      <c r="C53" s="45" t="s">
        <v>77</v>
      </c>
      <c r="D53" s="45" t="s">
        <v>5</v>
      </c>
      <c r="E53" s="66">
        <f t="shared" si="5"/>
        <v>1619.2000000000003</v>
      </c>
      <c r="F53" s="66">
        <f t="shared" si="5"/>
        <v>1492.5</v>
      </c>
      <c r="G53" s="66">
        <f t="shared" si="5"/>
        <v>1492.5</v>
      </c>
    </row>
    <row r="54" spans="1:7" ht="45">
      <c r="A54" s="78" t="s">
        <v>205</v>
      </c>
      <c r="B54" s="45" t="s">
        <v>47</v>
      </c>
      <c r="C54" s="45" t="s">
        <v>105</v>
      </c>
      <c r="D54" s="45" t="s">
        <v>5</v>
      </c>
      <c r="E54" s="66">
        <f>SUM(E57:E59)-E58</f>
        <v>1619.2000000000003</v>
      </c>
      <c r="F54" s="66">
        <f>SUM(F57:F59)-F58</f>
        <v>1492.5</v>
      </c>
      <c r="G54" s="66">
        <f>SUM(G57:G59)-G58</f>
        <v>1492.5</v>
      </c>
    </row>
    <row r="55" spans="1:7" ht="45">
      <c r="A55" s="87" t="s">
        <v>104</v>
      </c>
      <c r="B55" s="46" t="s">
        <v>47</v>
      </c>
      <c r="C55" s="46" t="s">
        <v>106</v>
      </c>
      <c r="D55" s="46" t="s">
        <v>5</v>
      </c>
      <c r="E55" s="60">
        <f>E57+E59</f>
        <v>1619.2</v>
      </c>
      <c r="F55" s="60">
        <f>F57+F59</f>
        <v>1492.5</v>
      </c>
      <c r="G55" s="60">
        <f>G57+G59</f>
        <v>1492.5</v>
      </c>
    </row>
    <row r="56" spans="1:7" ht="12.75">
      <c r="A56" s="88" t="s">
        <v>71</v>
      </c>
      <c r="B56" s="89"/>
      <c r="C56" s="89"/>
      <c r="D56" s="89"/>
      <c r="E56" s="90"/>
      <c r="F56" s="90"/>
      <c r="G56" s="90"/>
    </row>
    <row r="57" spans="1:7" ht="19.5">
      <c r="A57" s="88" t="s">
        <v>53</v>
      </c>
      <c r="B57" s="89" t="s">
        <v>47</v>
      </c>
      <c r="C57" s="89" t="s">
        <v>106</v>
      </c>
      <c r="D57" s="89" t="s">
        <v>52</v>
      </c>
      <c r="E57" s="90">
        <f>E58</f>
        <v>1542.9</v>
      </c>
      <c r="F57" s="90">
        <f>F58</f>
        <v>1422.5</v>
      </c>
      <c r="G57" s="90">
        <f>G58</f>
        <v>1422.5</v>
      </c>
    </row>
    <row r="58" spans="1:7" ht="19.5">
      <c r="A58" s="88" t="s">
        <v>66</v>
      </c>
      <c r="B58" s="89" t="s">
        <v>47</v>
      </c>
      <c r="C58" s="89" t="s">
        <v>106</v>
      </c>
      <c r="D58" s="89" t="s">
        <v>63</v>
      </c>
      <c r="E58" s="90">
        <v>1542.9</v>
      </c>
      <c r="F58" s="90">
        <v>1422.5</v>
      </c>
      <c r="G58" s="90">
        <v>1422.5</v>
      </c>
    </row>
    <row r="59" spans="1:7" ht="12.75">
      <c r="A59" s="88" t="s">
        <v>55</v>
      </c>
      <c r="B59" s="89" t="s">
        <v>47</v>
      </c>
      <c r="C59" s="89" t="s">
        <v>106</v>
      </c>
      <c r="D59" s="89" t="s">
        <v>54</v>
      </c>
      <c r="E59" s="90">
        <f>E60</f>
        <v>76.3</v>
      </c>
      <c r="F59" s="90">
        <f>F60</f>
        <v>70</v>
      </c>
      <c r="G59" s="90">
        <f>G60</f>
        <v>70</v>
      </c>
    </row>
    <row r="60" spans="1:7" ht="12.75">
      <c r="A60" s="88" t="s">
        <v>65</v>
      </c>
      <c r="B60" s="89" t="s">
        <v>47</v>
      </c>
      <c r="C60" s="89" t="s">
        <v>106</v>
      </c>
      <c r="D60" s="89" t="s">
        <v>64</v>
      </c>
      <c r="E60" s="90">
        <v>76.3</v>
      </c>
      <c r="F60" s="90">
        <v>70</v>
      </c>
      <c r="G60" s="90">
        <v>70</v>
      </c>
    </row>
    <row r="61" spans="1:7" ht="12.75">
      <c r="A61" s="29" t="s">
        <v>20</v>
      </c>
      <c r="B61" s="8" t="s">
        <v>19</v>
      </c>
      <c r="C61" s="8" t="s">
        <v>77</v>
      </c>
      <c r="D61" s="8" t="s">
        <v>5</v>
      </c>
      <c r="E61" s="63">
        <f aca="true" t="shared" si="6" ref="E61:G62">SUM(E62)</f>
        <v>236.4</v>
      </c>
      <c r="F61" s="63">
        <f t="shared" si="6"/>
        <v>238.7</v>
      </c>
      <c r="G61" s="63">
        <f t="shared" si="6"/>
        <v>247.5</v>
      </c>
    </row>
    <row r="62" spans="1:7" s="6" customFormat="1" ht="12.75">
      <c r="A62" s="48" t="s">
        <v>15</v>
      </c>
      <c r="B62" s="7" t="s">
        <v>1</v>
      </c>
      <c r="C62" s="7" t="s">
        <v>77</v>
      </c>
      <c r="D62" s="7" t="s">
        <v>5</v>
      </c>
      <c r="E62" s="64">
        <f t="shared" si="6"/>
        <v>236.4</v>
      </c>
      <c r="F62" s="64">
        <f t="shared" si="6"/>
        <v>238.7</v>
      </c>
      <c r="G62" s="64">
        <f t="shared" si="6"/>
        <v>247.5</v>
      </c>
    </row>
    <row r="63" spans="1:7" ht="33.75">
      <c r="A63" s="76" t="s">
        <v>59</v>
      </c>
      <c r="B63" s="45" t="s">
        <v>1</v>
      </c>
      <c r="C63" s="45" t="s">
        <v>84</v>
      </c>
      <c r="D63" s="45" t="s">
        <v>5</v>
      </c>
      <c r="E63" s="66">
        <f>SUM(E64:E66)-E65</f>
        <v>236.4</v>
      </c>
      <c r="F63" s="66">
        <f>SUM(F64:F66)-F65</f>
        <v>238.7</v>
      </c>
      <c r="G63" s="66">
        <f>SUM(G64:G66)-G65</f>
        <v>247.5</v>
      </c>
    </row>
    <row r="64" spans="1:7" ht="39">
      <c r="A64" s="93" t="s">
        <v>49</v>
      </c>
      <c r="B64" s="89" t="s">
        <v>1</v>
      </c>
      <c r="C64" s="89" t="s">
        <v>84</v>
      </c>
      <c r="D64" s="89" t="s">
        <v>48</v>
      </c>
      <c r="E64" s="90">
        <f>E65</f>
        <v>200.6</v>
      </c>
      <c r="F64" s="90">
        <f>F65</f>
        <v>195.3</v>
      </c>
      <c r="G64" s="90">
        <f>G65</f>
        <v>195.3</v>
      </c>
    </row>
    <row r="65" spans="1:7" ht="19.5">
      <c r="A65" s="93" t="s">
        <v>62</v>
      </c>
      <c r="B65" s="89" t="s">
        <v>1</v>
      </c>
      <c r="C65" s="89" t="s">
        <v>84</v>
      </c>
      <c r="D65" s="89" t="s">
        <v>61</v>
      </c>
      <c r="E65" s="90">
        <v>200.6</v>
      </c>
      <c r="F65" s="90">
        <v>195.3</v>
      </c>
      <c r="G65" s="90">
        <v>195.3</v>
      </c>
    </row>
    <row r="66" spans="1:7" ht="19.5">
      <c r="A66" s="88" t="s">
        <v>53</v>
      </c>
      <c r="B66" s="89" t="s">
        <v>1</v>
      </c>
      <c r="C66" s="89" t="s">
        <v>84</v>
      </c>
      <c r="D66" s="89" t="s">
        <v>52</v>
      </c>
      <c r="E66" s="90">
        <f>E67</f>
        <v>35.8</v>
      </c>
      <c r="F66" s="90">
        <f>F67</f>
        <v>43.4</v>
      </c>
      <c r="G66" s="90">
        <f>G67</f>
        <v>52.2</v>
      </c>
    </row>
    <row r="67" spans="1:7" ht="19.5">
      <c r="A67" s="88" t="s">
        <v>66</v>
      </c>
      <c r="B67" s="89" t="s">
        <v>1</v>
      </c>
      <c r="C67" s="89" t="s">
        <v>84</v>
      </c>
      <c r="D67" s="89" t="s">
        <v>63</v>
      </c>
      <c r="E67" s="90">
        <v>35.8</v>
      </c>
      <c r="F67" s="90">
        <v>43.4</v>
      </c>
      <c r="G67" s="90">
        <v>52.2</v>
      </c>
    </row>
    <row r="68" spans="1:7" s="1" customFormat="1" ht="21">
      <c r="A68" s="47" t="s">
        <v>22</v>
      </c>
      <c r="B68" s="8" t="s">
        <v>21</v>
      </c>
      <c r="C68" s="8" t="s">
        <v>77</v>
      </c>
      <c r="D68" s="8" t="s">
        <v>5</v>
      </c>
      <c r="E68" s="63">
        <f>SUM(E69+E79)</f>
        <v>235.7</v>
      </c>
      <c r="F68" s="63">
        <f>SUM(F69+F79)</f>
        <v>235.7</v>
      </c>
      <c r="G68" s="63">
        <f>SUM(G69+G79)</f>
        <v>235.7</v>
      </c>
    </row>
    <row r="69" spans="1:7" s="1" customFormat="1" ht="31.5">
      <c r="A69" s="112" t="s">
        <v>220</v>
      </c>
      <c r="B69" s="59" t="s">
        <v>219</v>
      </c>
      <c r="C69" s="59" t="s">
        <v>77</v>
      </c>
      <c r="D69" s="59" t="s">
        <v>5</v>
      </c>
      <c r="E69" s="63">
        <f>E70</f>
        <v>223.7</v>
      </c>
      <c r="F69" s="63">
        <f>F70</f>
        <v>223.7</v>
      </c>
      <c r="G69" s="63">
        <f>G70</f>
        <v>223.7</v>
      </c>
    </row>
    <row r="70" spans="1:7" s="1" customFormat="1" ht="12.75">
      <c r="A70" s="52" t="s">
        <v>58</v>
      </c>
      <c r="B70" s="45" t="s">
        <v>219</v>
      </c>
      <c r="C70" s="45" t="s">
        <v>77</v>
      </c>
      <c r="D70" s="45" t="s">
        <v>5</v>
      </c>
      <c r="E70" s="66">
        <f>E71+E75</f>
        <v>223.7</v>
      </c>
      <c r="F70" s="44">
        <f>F71+F75</f>
        <v>223.7</v>
      </c>
      <c r="G70" s="44">
        <f>G71+G75</f>
        <v>223.7</v>
      </c>
    </row>
    <row r="71" spans="1:7" s="1" customFormat="1" ht="45">
      <c r="A71" s="78" t="s">
        <v>206</v>
      </c>
      <c r="B71" s="45" t="s">
        <v>219</v>
      </c>
      <c r="C71" s="45" t="s">
        <v>108</v>
      </c>
      <c r="D71" s="45" t="s">
        <v>5</v>
      </c>
      <c r="E71" s="66">
        <f>E73</f>
        <v>53.7</v>
      </c>
      <c r="F71" s="44">
        <f>F73</f>
        <v>53.7</v>
      </c>
      <c r="G71" s="44">
        <f>G73</f>
        <v>53.7</v>
      </c>
    </row>
    <row r="72" spans="1:7" s="1" customFormat="1" ht="22.5">
      <c r="A72" s="91" t="s">
        <v>107</v>
      </c>
      <c r="B72" s="46" t="s">
        <v>219</v>
      </c>
      <c r="C72" s="46" t="s">
        <v>109</v>
      </c>
      <c r="D72" s="46" t="s">
        <v>5</v>
      </c>
      <c r="E72" s="60">
        <v>53.7</v>
      </c>
      <c r="F72" s="19">
        <v>53.7</v>
      </c>
      <c r="G72" s="19">
        <v>53.7</v>
      </c>
    </row>
    <row r="73" spans="1:7" s="1" customFormat="1" ht="19.5">
      <c r="A73" s="88" t="s">
        <v>53</v>
      </c>
      <c r="B73" s="89" t="s">
        <v>219</v>
      </c>
      <c r="C73" s="89" t="s">
        <v>109</v>
      </c>
      <c r="D73" s="89" t="s">
        <v>52</v>
      </c>
      <c r="E73" s="90">
        <v>53.7</v>
      </c>
      <c r="F73" s="92">
        <v>53.7</v>
      </c>
      <c r="G73" s="92">
        <v>53.7</v>
      </c>
    </row>
    <row r="74" spans="1:7" s="1" customFormat="1" ht="19.5">
      <c r="A74" s="88" t="s">
        <v>66</v>
      </c>
      <c r="B74" s="89" t="s">
        <v>219</v>
      </c>
      <c r="C74" s="89" t="s">
        <v>109</v>
      </c>
      <c r="D74" s="89" t="s">
        <v>63</v>
      </c>
      <c r="E74" s="90">
        <v>53.7</v>
      </c>
      <c r="F74" s="92">
        <v>53.7</v>
      </c>
      <c r="G74" s="92">
        <v>53.7</v>
      </c>
    </row>
    <row r="75" spans="1:7" ht="33.75">
      <c r="A75" s="76" t="s">
        <v>207</v>
      </c>
      <c r="B75" s="45" t="s">
        <v>219</v>
      </c>
      <c r="C75" s="45" t="s">
        <v>112</v>
      </c>
      <c r="D75" s="45" t="s">
        <v>5</v>
      </c>
      <c r="E75" s="66">
        <v>170</v>
      </c>
      <c r="F75" s="44">
        <v>170</v>
      </c>
      <c r="G75" s="44">
        <v>170</v>
      </c>
    </row>
    <row r="76" spans="1:7" ht="22.5">
      <c r="A76" s="97" t="s">
        <v>110</v>
      </c>
      <c r="B76" s="5" t="s">
        <v>219</v>
      </c>
      <c r="C76" s="5" t="s">
        <v>113</v>
      </c>
      <c r="D76" s="46" t="s">
        <v>5</v>
      </c>
      <c r="E76" s="60">
        <v>170</v>
      </c>
      <c r="F76" s="19">
        <v>170</v>
      </c>
      <c r="G76" s="19">
        <v>170</v>
      </c>
    </row>
    <row r="77" spans="1:7" ht="19.5">
      <c r="A77" s="96" t="s">
        <v>53</v>
      </c>
      <c r="B77" s="85" t="s">
        <v>219</v>
      </c>
      <c r="C77" s="85" t="s">
        <v>113</v>
      </c>
      <c r="D77" s="85" t="s">
        <v>52</v>
      </c>
      <c r="E77" s="94">
        <v>170</v>
      </c>
      <c r="F77" s="86">
        <v>170</v>
      </c>
      <c r="G77" s="86">
        <v>170</v>
      </c>
    </row>
    <row r="78" spans="1:7" ht="19.5">
      <c r="A78" s="96" t="s">
        <v>66</v>
      </c>
      <c r="B78" s="85" t="s">
        <v>219</v>
      </c>
      <c r="C78" s="85" t="s">
        <v>113</v>
      </c>
      <c r="D78" s="85" t="s">
        <v>63</v>
      </c>
      <c r="E78" s="94">
        <v>170</v>
      </c>
      <c r="F78" s="86">
        <v>170</v>
      </c>
      <c r="G78" s="86">
        <v>170</v>
      </c>
    </row>
    <row r="79" spans="1:7" ht="25.5" customHeight="1">
      <c r="A79" s="57" t="s">
        <v>80</v>
      </c>
      <c r="B79" s="59" t="s">
        <v>81</v>
      </c>
      <c r="C79" s="59" t="s">
        <v>77</v>
      </c>
      <c r="D79" s="59" t="s">
        <v>5</v>
      </c>
      <c r="E79" s="69">
        <f>E81+E85</f>
        <v>12</v>
      </c>
      <c r="F79" s="74">
        <f>F81+F85</f>
        <v>12</v>
      </c>
      <c r="G79" s="74">
        <f>G81+G85</f>
        <v>12</v>
      </c>
    </row>
    <row r="80" spans="1:7" ht="12.75">
      <c r="A80" s="52" t="s">
        <v>58</v>
      </c>
      <c r="B80" s="45" t="s">
        <v>81</v>
      </c>
      <c r="C80" s="45" t="s">
        <v>77</v>
      </c>
      <c r="D80" s="45" t="s">
        <v>5</v>
      </c>
      <c r="E80" s="66">
        <f>E81+E85</f>
        <v>12</v>
      </c>
      <c r="F80" s="44">
        <f>F81+F85</f>
        <v>12</v>
      </c>
      <c r="G80" s="44">
        <f>G81+G85</f>
        <v>12</v>
      </c>
    </row>
    <row r="81" spans="1:7" ht="45">
      <c r="A81" s="78" t="s">
        <v>193</v>
      </c>
      <c r="B81" s="45" t="s">
        <v>81</v>
      </c>
      <c r="C81" s="45" t="s">
        <v>114</v>
      </c>
      <c r="D81" s="45" t="s">
        <v>5</v>
      </c>
      <c r="E81" s="66">
        <f>E83</f>
        <v>2</v>
      </c>
      <c r="F81" s="44">
        <f>F83</f>
        <v>2</v>
      </c>
      <c r="G81" s="44">
        <f>G83</f>
        <v>2</v>
      </c>
    </row>
    <row r="82" spans="1:7" ht="22.5">
      <c r="A82" s="98" t="s">
        <v>111</v>
      </c>
      <c r="B82" s="46" t="s">
        <v>81</v>
      </c>
      <c r="C82" s="46" t="s">
        <v>116</v>
      </c>
      <c r="D82" s="46" t="s">
        <v>5</v>
      </c>
      <c r="E82" s="60">
        <v>2</v>
      </c>
      <c r="F82" s="19">
        <v>2</v>
      </c>
      <c r="G82" s="19">
        <v>2</v>
      </c>
    </row>
    <row r="83" spans="1:7" ht="19.5">
      <c r="A83" s="96" t="s">
        <v>53</v>
      </c>
      <c r="B83" s="85" t="s">
        <v>81</v>
      </c>
      <c r="C83" s="89" t="s">
        <v>116</v>
      </c>
      <c r="D83" s="85" t="s">
        <v>52</v>
      </c>
      <c r="E83" s="94">
        <f>E84</f>
        <v>2</v>
      </c>
      <c r="F83" s="86">
        <f>F84</f>
        <v>2</v>
      </c>
      <c r="G83" s="86">
        <f>G84</f>
        <v>2</v>
      </c>
    </row>
    <row r="84" spans="1:7" ht="19.5">
      <c r="A84" s="96" t="s">
        <v>66</v>
      </c>
      <c r="B84" s="85" t="s">
        <v>81</v>
      </c>
      <c r="C84" s="89" t="s">
        <v>116</v>
      </c>
      <c r="D84" s="85" t="s">
        <v>63</v>
      </c>
      <c r="E84" s="94">
        <v>2</v>
      </c>
      <c r="F84" s="86">
        <v>2</v>
      </c>
      <c r="G84" s="86">
        <v>2</v>
      </c>
    </row>
    <row r="85" spans="1:7" ht="33.75">
      <c r="A85" s="22" t="s">
        <v>208</v>
      </c>
      <c r="B85" s="5" t="s">
        <v>81</v>
      </c>
      <c r="C85" s="5" t="s">
        <v>117</v>
      </c>
      <c r="D85" s="5" t="s">
        <v>5</v>
      </c>
      <c r="E85" s="121">
        <f>E87</f>
        <v>10</v>
      </c>
      <c r="F85" s="18">
        <f>F87</f>
        <v>10</v>
      </c>
      <c r="G85" s="18">
        <f>G87</f>
        <v>10</v>
      </c>
    </row>
    <row r="86" spans="1:7" ht="22.5">
      <c r="A86" s="22" t="s">
        <v>115</v>
      </c>
      <c r="B86" s="5" t="s">
        <v>81</v>
      </c>
      <c r="C86" s="5" t="s">
        <v>118</v>
      </c>
      <c r="D86" s="5" t="s">
        <v>5</v>
      </c>
      <c r="E86" s="121">
        <v>10</v>
      </c>
      <c r="F86" s="18">
        <v>10</v>
      </c>
      <c r="G86" s="18">
        <v>10</v>
      </c>
    </row>
    <row r="87" spans="1:7" ht="19.5">
      <c r="A87" s="96" t="s">
        <v>53</v>
      </c>
      <c r="B87" s="85" t="s">
        <v>81</v>
      </c>
      <c r="C87" s="85" t="s">
        <v>118</v>
      </c>
      <c r="D87" s="85" t="s">
        <v>52</v>
      </c>
      <c r="E87" s="94">
        <f>E88</f>
        <v>10</v>
      </c>
      <c r="F87" s="86">
        <f>F88</f>
        <v>10</v>
      </c>
      <c r="G87" s="86">
        <f>G88</f>
        <v>10</v>
      </c>
    </row>
    <row r="88" spans="1:7" ht="19.5">
      <c r="A88" s="96" t="s">
        <v>66</v>
      </c>
      <c r="B88" s="85" t="s">
        <v>81</v>
      </c>
      <c r="C88" s="85" t="s">
        <v>118</v>
      </c>
      <c r="D88" s="85" t="s">
        <v>63</v>
      </c>
      <c r="E88" s="94">
        <v>10</v>
      </c>
      <c r="F88" s="86">
        <v>10</v>
      </c>
      <c r="G88" s="86">
        <v>10</v>
      </c>
    </row>
    <row r="89" spans="1:7" ht="12.75">
      <c r="A89" s="71" t="s">
        <v>73</v>
      </c>
      <c r="B89" s="72" t="s">
        <v>74</v>
      </c>
      <c r="C89" s="72" t="s">
        <v>77</v>
      </c>
      <c r="D89" s="72" t="s">
        <v>5</v>
      </c>
      <c r="E89" s="122">
        <f>E102+E108+E114+E96+E90</f>
        <v>1646</v>
      </c>
      <c r="F89" s="73">
        <f>F102+F108+F114+F96+F90</f>
        <v>1553</v>
      </c>
      <c r="G89" s="73">
        <f>G102+G108+G114+G96+G90</f>
        <v>1553</v>
      </c>
    </row>
    <row r="90" spans="1:7" ht="12.75">
      <c r="A90" s="57" t="s">
        <v>155</v>
      </c>
      <c r="B90" s="54" t="s">
        <v>156</v>
      </c>
      <c r="C90" s="54" t="s">
        <v>77</v>
      </c>
      <c r="D90" s="54" t="s">
        <v>5</v>
      </c>
      <c r="E90" s="61">
        <f>E92</f>
        <v>30.8</v>
      </c>
      <c r="F90" s="75">
        <f>F92</f>
        <v>31</v>
      </c>
      <c r="G90" s="75">
        <f>G92</f>
        <v>31</v>
      </c>
    </row>
    <row r="91" spans="1:7" ht="12.75">
      <c r="A91" s="52" t="s">
        <v>58</v>
      </c>
      <c r="B91" s="45" t="s">
        <v>156</v>
      </c>
      <c r="C91" s="45" t="s">
        <v>77</v>
      </c>
      <c r="D91" s="45" t="s">
        <v>5</v>
      </c>
      <c r="E91" s="66">
        <f>E92</f>
        <v>30.8</v>
      </c>
      <c r="F91" s="44">
        <f>F92</f>
        <v>31</v>
      </c>
      <c r="G91" s="44">
        <f>G92</f>
        <v>31</v>
      </c>
    </row>
    <row r="92" spans="1:7" ht="33.75">
      <c r="A92" s="78" t="s">
        <v>209</v>
      </c>
      <c r="B92" s="45" t="s">
        <v>156</v>
      </c>
      <c r="C92" s="5" t="s">
        <v>119</v>
      </c>
      <c r="D92" s="45" t="s">
        <v>5</v>
      </c>
      <c r="E92" s="66">
        <f>E94</f>
        <v>30.8</v>
      </c>
      <c r="F92" s="44">
        <f>F94</f>
        <v>31</v>
      </c>
      <c r="G92" s="44">
        <f>G94</f>
        <v>31</v>
      </c>
    </row>
    <row r="93" spans="1:7" ht="22.5">
      <c r="A93" s="98" t="s">
        <v>157</v>
      </c>
      <c r="B93" s="46" t="s">
        <v>156</v>
      </c>
      <c r="C93" s="46" t="s">
        <v>121</v>
      </c>
      <c r="D93" s="46" t="s">
        <v>5</v>
      </c>
      <c r="E93" s="60">
        <f aca="true" t="shared" si="7" ref="E93:G94">E94</f>
        <v>30.8</v>
      </c>
      <c r="F93" s="19">
        <f t="shared" si="7"/>
        <v>31</v>
      </c>
      <c r="G93" s="19">
        <f t="shared" si="7"/>
        <v>31</v>
      </c>
    </row>
    <row r="94" spans="1:7" ht="19.5">
      <c r="A94" s="96" t="s">
        <v>53</v>
      </c>
      <c r="B94" s="85" t="s">
        <v>156</v>
      </c>
      <c r="C94" s="89" t="s">
        <v>121</v>
      </c>
      <c r="D94" s="85" t="s">
        <v>52</v>
      </c>
      <c r="E94" s="94">
        <f t="shared" si="7"/>
        <v>30.8</v>
      </c>
      <c r="F94" s="86">
        <f t="shared" si="7"/>
        <v>31</v>
      </c>
      <c r="G94" s="86">
        <f t="shared" si="7"/>
        <v>31</v>
      </c>
    </row>
    <row r="95" spans="1:7" ht="19.5">
      <c r="A95" s="96" t="s">
        <v>66</v>
      </c>
      <c r="B95" s="85" t="s">
        <v>156</v>
      </c>
      <c r="C95" s="89" t="s">
        <v>121</v>
      </c>
      <c r="D95" s="85" t="s">
        <v>63</v>
      </c>
      <c r="E95" s="94">
        <v>30.8</v>
      </c>
      <c r="F95" s="86">
        <v>31</v>
      </c>
      <c r="G95" s="86">
        <v>31</v>
      </c>
    </row>
    <row r="96" spans="1:7" ht="12.75">
      <c r="A96" s="57" t="s">
        <v>96</v>
      </c>
      <c r="B96" s="54" t="s">
        <v>97</v>
      </c>
      <c r="C96" s="54" t="s">
        <v>77</v>
      </c>
      <c r="D96" s="54" t="s">
        <v>5</v>
      </c>
      <c r="E96" s="61">
        <f>E98</f>
        <v>1</v>
      </c>
      <c r="F96" s="75">
        <f>F98</f>
        <v>1</v>
      </c>
      <c r="G96" s="75">
        <f>G98</f>
        <v>1</v>
      </c>
    </row>
    <row r="97" spans="1:7" ht="12.75">
      <c r="A97" s="52" t="s">
        <v>58</v>
      </c>
      <c r="B97" s="45" t="s">
        <v>97</v>
      </c>
      <c r="C97" s="45" t="s">
        <v>77</v>
      </c>
      <c r="D97" s="45" t="s">
        <v>5</v>
      </c>
      <c r="E97" s="66">
        <f>E98</f>
        <v>1</v>
      </c>
      <c r="F97" s="44">
        <f>F98</f>
        <v>1</v>
      </c>
      <c r="G97" s="44">
        <f>G98</f>
        <v>1</v>
      </c>
    </row>
    <row r="98" spans="1:7" ht="56.25">
      <c r="A98" s="78" t="s">
        <v>210</v>
      </c>
      <c r="B98" s="45" t="s">
        <v>97</v>
      </c>
      <c r="C98" s="5" t="s">
        <v>122</v>
      </c>
      <c r="D98" s="45" t="s">
        <v>5</v>
      </c>
      <c r="E98" s="66">
        <v>1</v>
      </c>
      <c r="F98" s="44">
        <v>1</v>
      </c>
      <c r="G98" s="44">
        <v>1</v>
      </c>
    </row>
    <row r="99" spans="1:7" ht="22.5">
      <c r="A99" s="98" t="s">
        <v>164</v>
      </c>
      <c r="B99" s="46" t="s">
        <v>97</v>
      </c>
      <c r="C99" s="46" t="s">
        <v>123</v>
      </c>
      <c r="D99" s="46" t="s">
        <v>5</v>
      </c>
      <c r="E99" s="60">
        <v>1</v>
      </c>
      <c r="F99" s="19">
        <v>1</v>
      </c>
      <c r="G99" s="19">
        <v>1</v>
      </c>
    </row>
    <row r="100" spans="1:7" ht="19.5">
      <c r="A100" s="96" t="s">
        <v>53</v>
      </c>
      <c r="B100" s="85" t="s">
        <v>97</v>
      </c>
      <c r="C100" s="89" t="s">
        <v>123</v>
      </c>
      <c r="D100" s="85" t="s">
        <v>52</v>
      </c>
      <c r="E100" s="94">
        <v>1</v>
      </c>
      <c r="F100" s="86">
        <v>1</v>
      </c>
      <c r="G100" s="86">
        <v>1</v>
      </c>
    </row>
    <row r="101" spans="1:7" ht="19.5">
      <c r="A101" s="96" t="s">
        <v>66</v>
      </c>
      <c r="B101" s="85" t="s">
        <v>97</v>
      </c>
      <c r="C101" s="89" t="s">
        <v>123</v>
      </c>
      <c r="D101" s="85" t="s">
        <v>63</v>
      </c>
      <c r="E101" s="94">
        <v>1</v>
      </c>
      <c r="F101" s="86">
        <v>1</v>
      </c>
      <c r="G101" s="86">
        <v>1</v>
      </c>
    </row>
    <row r="102" spans="1:7" ht="12.75">
      <c r="A102" s="57" t="s">
        <v>88</v>
      </c>
      <c r="B102" s="54" t="s">
        <v>89</v>
      </c>
      <c r="C102" s="54" t="s">
        <v>77</v>
      </c>
      <c r="D102" s="54" t="s">
        <v>5</v>
      </c>
      <c r="E102" s="61">
        <f>E104</f>
        <v>1190</v>
      </c>
      <c r="F102" s="75">
        <f>F104</f>
        <v>1190</v>
      </c>
      <c r="G102" s="75">
        <f>G104</f>
        <v>1190</v>
      </c>
    </row>
    <row r="103" spans="1:7" ht="12.75">
      <c r="A103" s="52" t="s">
        <v>58</v>
      </c>
      <c r="B103" s="45" t="s">
        <v>89</v>
      </c>
      <c r="C103" s="45" t="s">
        <v>77</v>
      </c>
      <c r="D103" s="45" t="s">
        <v>5</v>
      </c>
      <c r="E103" s="66">
        <f>E104</f>
        <v>1190</v>
      </c>
      <c r="F103" s="44">
        <f>F104</f>
        <v>1190</v>
      </c>
      <c r="G103" s="44">
        <f>G104</f>
        <v>1190</v>
      </c>
    </row>
    <row r="104" spans="1:7" ht="46.5" customHeight="1">
      <c r="A104" s="78" t="s">
        <v>211</v>
      </c>
      <c r="B104" s="45" t="s">
        <v>89</v>
      </c>
      <c r="C104" s="45" t="s">
        <v>125</v>
      </c>
      <c r="D104" s="45" t="s">
        <v>5</v>
      </c>
      <c r="E104" s="66">
        <f>E106</f>
        <v>1190</v>
      </c>
      <c r="F104" s="44">
        <f>F106</f>
        <v>1190</v>
      </c>
      <c r="G104" s="44">
        <f>G106</f>
        <v>1190</v>
      </c>
    </row>
    <row r="105" spans="1:7" ht="45">
      <c r="A105" s="98" t="s">
        <v>120</v>
      </c>
      <c r="B105" s="46" t="s">
        <v>89</v>
      </c>
      <c r="C105" s="46" t="s">
        <v>127</v>
      </c>
      <c r="D105" s="46" t="s">
        <v>5</v>
      </c>
      <c r="E105" s="60">
        <v>1190</v>
      </c>
      <c r="F105" s="19">
        <v>1190</v>
      </c>
      <c r="G105" s="19">
        <v>1190</v>
      </c>
    </row>
    <row r="106" spans="1:7" ht="19.5">
      <c r="A106" s="96" t="s">
        <v>53</v>
      </c>
      <c r="B106" s="85" t="s">
        <v>89</v>
      </c>
      <c r="C106" s="89" t="s">
        <v>127</v>
      </c>
      <c r="D106" s="85" t="s">
        <v>52</v>
      </c>
      <c r="E106" s="94">
        <f>E107</f>
        <v>1190</v>
      </c>
      <c r="F106" s="86">
        <f>F107</f>
        <v>1190</v>
      </c>
      <c r="G106" s="86">
        <f>G107</f>
        <v>1190</v>
      </c>
    </row>
    <row r="107" spans="1:7" ht="19.5">
      <c r="A107" s="96" t="s">
        <v>66</v>
      </c>
      <c r="B107" s="85" t="s">
        <v>89</v>
      </c>
      <c r="C107" s="89" t="s">
        <v>127</v>
      </c>
      <c r="D107" s="85" t="s">
        <v>63</v>
      </c>
      <c r="E107" s="94">
        <v>1190</v>
      </c>
      <c r="F107" s="86">
        <v>1190</v>
      </c>
      <c r="G107" s="86">
        <v>1190</v>
      </c>
    </row>
    <row r="108" spans="1:7" ht="12.75">
      <c r="A108" s="57" t="s">
        <v>75</v>
      </c>
      <c r="B108" s="54" t="s">
        <v>76</v>
      </c>
      <c r="C108" s="54" t="s">
        <v>77</v>
      </c>
      <c r="D108" s="54" t="s">
        <v>5</v>
      </c>
      <c r="E108" s="61">
        <f>E110</f>
        <v>422.2</v>
      </c>
      <c r="F108" s="75">
        <f>F110</f>
        <v>329</v>
      </c>
      <c r="G108" s="75">
        <f>G110</f>
        <v>329</v>
      </c>
    </row>
    <row r="109" spans="1:7" ht="12.75">
      <c r="A109" s="52" t="s">
        <v>58</v>
      </c>
      <c r="B109" s="45" t="s">
        <v>76</v>
      </c>
      <c r="C109" s="45" t="s">
        <v>77</v>
      </c>
      <c r="D109" s="45" t="s">
        <v>5</v>
      </c>
      <c r="E109" s="66">
        <f>E110</f>
        <v>422.2</v>
      </c>
      <c r="F109" s="44">
        <f>F110</f>
        <v>329</v>
      </c>
      <c r="G109" s="44">
        <f>G110</f>
        <v>329</v>
      </c>
    </row>
    <row r="110" spans="1:7" ht="33.75">
      <c r="A110" s="78" t="s">
        <v>212</v>
      </c>
      <c r="B110" s="45" t="s">
        <v>76</v>
      </c>
      <c r="C110" s="45" t="s">
        <v>129</v>
      </c>
      <c r="D110" s="45" t="s">
        <v>5</v>
      </c>
      <c r="E110" s="66">
        <f>E112</f>
        <v>422.2</v>
      </c>
      <c r="F110" s="44">
        <f>F112</f>
        <v>329</v>
      </c>
      <c r="G110" s="44">
        <f>G112</f>
        <v>329</v>
      </c>
    </row>
    <row r="111" spans="1:7" ht="22.5">
      <c r="A111" s="98" t="s">
        <v>124</v>
      </c>
      <c r="B111" s="46" t="s">
        <v>76</v>
      </c>
      <c r="C111" s="46" t="s">
        <v>130</v>
      </c>
      <c r="D111" s="46" t="s">
        <v>5</v>
      </c>
      <c r="E111" s="60">
        <f aca="true" t="shared" si="8" ref="E111:G112">E112</f>
        <v>422.2</v>
      </c>
      <c r="F111" s="19">
        <f t="shared" si="8"/>
        <v>329</v>
      </c>
      <c r="G111" s="19">
        <f t="shared" si="8"/>
        <v>329</v>
      </c>
    </row>
    <row r="112" spans="1:7" ht="19.5">
      <c r="A112" s="96" t="s">
        <v>53</v>
      </c>
      <c r="B112" s="85" t="s">
        <v>76</v>
      </c>
      <c r="C112" s="85" t="s">
        <v>130</v>
      </c>
      <c r="D112" s="85" t="s">
        <v>52</v>
      </c>
      <c r="E112" s="94">
        <f t="shared" si="8"/>
        <v>422.2</v>
      </c>
      <c r="F112" s="86">
        <f t="shared" si="8"/>
        <v>329</v>
      </c>
      <c r="G112" s="86">
        <f t="shared" si="8"/>
        <v>329</v>
      </c>
    </row>
    <row r="113" spans="1:7" ht="19.5">
      <c r="A113" s="96" t="s">
        <v>66</v>
      </c>
      <c r="B113" s="85" t="s">
        <v>76</v>
      </c>
      <c r="C113" s="85" t="s">
        <v>130</v>
      </c>
      <c r="D113" s="85" t="s">
        <v>63</v>
      </c>
      <c r="E113" s="94">
        <v>422.2</v>
      </c>
      <c r="F113" s="86">
        <v>329</v>
      </c>
      <c r="G113" s="86">
        <v>329</v>
      </c>
    </row>
    <row r="114" spans="1:7" ht="13.5" customHeight="1">
      <c r="A114" s="57" t="s">
        <v>78</v>
      </c>
      <c r="B114" s="59" t="s">
        <v>79</v>
      </c>
      <c r="C114" s="54" t="s">
        <v>77</v>
      </c>
      <c r="D114" s="59" t="s">
        <v>5</v>
      </c>
      <c r="E114" s="69">
        <f>E116</f>
        <v>2</v>
      </c>
      <c r="F114" s="74">
        <f>F116</f>
        <v>2</v>
      </c>
      <c r="G114" s="74">
        <f>G116</f>
        <v>2</v>
      </c>
    </row>
    <row r="115" spans="1:7" ht="12.75">
      <c r="A115" s="52" t="s">
        <v>58</v>
      </c>
      <c r="B115" s="45" t="s">
        <v>79</v>
      </c>
      <c r="C115" s="45" t="s">
        <v>77</v>
      </c>
      <c r="D115" s="45" t="s">
        <v>5</v>
      </c>
      <c r="E115" s="66">
        <f>E116</f>
        <v>2</v>
      </c>
      <c r="F115" s="44">
        <f>F116</f>
        <v>2</v>
      </c>
      <c r="G115" s="44">
        <f>G116</f>
        <v>2</v>
      </c>
    </row>
    <row r="116" spans="1:7" ht="45">
      <c r="A116" s="78" t="s">
        <v>191</v>
      </c>
      <c r="B116" s="45" t="s">
        <v>79</v>
      </c>
      <c r="C116" s="45" t="s">
        <v>131</v>
      </c>
      <c r="D116" s="45" t="s">
        <v>5</v>
      </c>
      <c r="E116" s="66">
        <f>E118</f>
        <v>2</v>
      </c>
      <c r="F116" s="44">
        <f>F118</f>
        <v>2</v>
      </c>
      <c r="G116" s="44">
        <f>G118</f>
        <v>2</v>
      </c>
    </row>
    <row r="117" spans="1:7" ht="33.75">
      <c r="A117" s="98" t="s">
        <v>126</v>
      </c>
      <c r="B117" s="46" t="s">
        <v>79</v>
      </c>
      <c r="C117" s="46" t="s">
        <v>133</v>
      </c>
      <c r="D117" s="46" t="s">
        <v>5</v>
      </c>
      <c r="E117" s="60">
        <v>2</v>
      </c>
      <c r="F117" s="19">
        <v>2</v>
      </c>
      <c r="G117" s="19">
        <v>2</v>
      </c>
    </row>
    <row r="118" spans="1:7" ht="19.5">
      <c r="A118" s="96" t="s">
        <v>53</v>
      </c>
      <c r="B118" s="85" t="s">
        <v>79</v>
      </c>
      <c r="C118" s="85" t="s">
        <v>133</v>
      </c>
      <c r="D118" s="85" t="s">
        <v>52</v>
      </c>
      <c r="E118" s="94">
        <f>E119</f>
        <v>2</v>
      </c>
      <c r="F118" s="86">
        <f>F119</f>
        <v>2</v>
      </c>
      <c r="G118" s="86">
        <f>G119</f>
        <v>2</v>
      </c>
    </row>
    <row r="119" spans="1:7" ht="19.5">
      <c r="A119" s="96" t="s">
        <v>66</v>
      </c>
      <c r="B119" s="85" t="s">
        <v>79</v>
      </c>
      <c r="C119" s="85" t="s">
        <v>133</v>
      </c>
      <c r="D119" s="85" t="s">
        <v>63</v>
      </c>
      <c r="E119" s="94">
        <v>2</v>
      </c>
      <c r="F119" s="86">
        <v>2</v>
      </c>
      <c r="G119" s="86">
        <v>2</v>
      </c>
    </row>
    <row r="120" spans="1:7" ht="12.75">
      <c r="A120" s="28" t="s">
        <v>13</v>
      </c>
      <c r="B120" s="8" t="s">
        <v>8</v>
      </c>
      <c r="C120" s="8" t="s">
        <v>77</v>
      </c>
      <c r="D120" s="8" t="s">
        <v>5</v>
      </c>
      <c r="E120" s="63">
        <f>SUM(E153+E121+E148)</f>
        <v>24488.699999999997</v>
      </c>
      <c r="F120" s="16">
        <f>SUM(F153+F121+F148)</f>
        <v>13197.599999999999</v>
      </c>
      <c r="G120" s="16">
        <f>SUM(G153+G121+G148)</f>
        <v>3690.7</v>
      </c>
    </row>
    <row r="121" spans="1:7" ht="12.75">
      <c r="A121" s="42" t="s">
        <v>82</v>
      </c>
      <c r="B121" s="54" t="s">
        <v>83</v>
      </c>
      <c r="C121" s="54" t="s">
        <v>77</v>
      </c>
      <c r="D121" s="54" t="s">
        <v>5</v>
      </c>
      <c r="E121" s="69">
        <f>E122</f>
        <v>20859.1</v>
      </c>
      <c r="F121" s="74">
        <f>F122</f>
        <v>11407.499999999998</v>
      </c>
      <c r="G121" s="74">
        <f>G122</f>
        <v>1865.1999999999998</v>
      </c>
    </row>
    <row r="122" spans="1:7" ht="12.75">
      <c r="A122" s="52" t="s">
        <v>58</v>
      </c>
      <c r="B122" s="31" t="s">
        <v>83</v>
      </c>
      <c r="C122" s="31" t="s">
        <v>77</v>
      </c>
      <c r="D122" s="31" t="s">
        <v>5</v>
      </c>
      <c r="E122" s="66">
        <f>E123+E127</f>
        <v>20859.1</v>
      </c>
      <c r="F122" s="44">
        <f>F123+F127</f>
        <v>11407.499999999998</v>
      </c>
      <c r="G122" s="44">
        <f>G123+G127</f>
        <v>1865.1999999999998</v>
      </c>
    </row>
    <row r="123" spans="1:7" ht="45">
      <c r="A123" s="79" t="s">
        <v>213</v>
      </c>
      <c r="B123" s="45" t="s">
        <v>83</v>
      </c>
      <c r="C123" s="45" t="s">
        <v>134</v>
      </c>
      <c r="D123" s="45" t="s">
        <v>5</v>
      </c>
      <c r="E123" s="66">
        <f aca="true" t="shared" si="9" ref="E123:F125">E124</f>
        <v>562.1</v>
      </c>
      <c r="F123" s="44">
        <f t="shared" si="9"/>
        <v>500</v>
      </c>
      <c r="G123" s="44">
        <f>G124</f>
        <v>500</v>
      </c>
    </row>
    <row r="124" spans="1:7" ht="33.75" customHeight="1">
      <c r="A124" s="100" t="s">
        <v>128</v>
      </c>
      <c r="B124" s="46" t="s">
        <v>83</v>
      </c>
      <c r="C124" s="46" t="s">
        <v>135</v>
      </c>
      <c r="D124" s="46" t="s">
        <v>5</v>
      </c>
      <c r="E124" s="60">
        <f t="shared" si="9"/>
        <v>562.1</v>
      </c>
      <c r="F124" s="19">
        <f t="shared" si="9"/>
        <v>500</v>
      </c>
      <c r="G124" s="19">
        <f>G125</f>
        <v>500</v>
      </c>
    </row>
    <row r="125" spans="1:7" ht="19.5">
      <c r="A125" s="96" t="s">
        <v>53</v>
      </c>
      <c r="B125" s="85" t="s">
        <v>83</v>
      </c>
      <c r="C125" s="99" t="s">
        <v>135</v>
      </c>
      <c r="D125" s="85" t="s">
        <v>52</v>
      </c>
      <c r="E125" s="94">
        <f t="shared" si="9"/>
        <v>562.1</v>
      </c>
      <c r="F125" s="86">
        <f t="shared" si="9"/>
        <v>500</v>
      </c>
      <c r="G125" s="86">
        <f>G126</f>
        <v>500</v>
      </c>
    </row>
    <row r="126" spans="1:7" ht="19.5">
      <c r="A126" s="96" t="s">
        <v>66</v>
      </c>
      <c r="B126" s="85" t="s">
        <v>83</v>
      </c>
      <c r="C126" s="99" t="s">
        <v>135</v>
      </c>
      <c r="D126" s="85" t="s">
        <v>63</v>
      </c>
      <c r="E126" s="94">
        <v>562.1</v>
      </c>
      <c r="F126" s="86">
        <v>500</v>
      </c>
      <c r="G126" s="86">
        <v>500</v>
      </c>
    </row>
    <row r="127" spans="1:7" ht="45">
      <c r="A127" s="78" t="s">
        <v>174</v>
      </c>
      <c r="B127" s="31" t="s">
        <v>83</v>
      </c>
      <c r="C127" s="31" t="s">
        <v>224</v>
      </c>
      <c r="D127" s="31" t="s">
        <v>5</v>
      </c>
      <c r="E127" s="66">
        <f>E138+E141+E144+E128+E134</f>
        <v>20297</v>
      </c>
      <c r="F127" s="44">
        <f>F128+F137</f>
        <v>10907.499999999998</v>
      </c>
      <c r="G127" s="44">
        <f>G128+G131</f>
        <v>1365.1999999999998</v>
      </c>
    </row>
    <row r="128" spans="1:7" ht="46.5" customHeight="1">
      <c r="A128" s="98" t="s">
        <v>221</v>
      </c>
      <c r="B128" s="46" t="s">
        <v>83</v>
      </c>
      <c r="C128" s="46" t="s">
        <v>222</v>
      </c>
      <c r="D128" s="46" t="s">
        <v>5</v>
      </c>
      <c r="E128" s="113">
        <v>0</v>
      </c>
      <c r="F128" s="113">
        <v>1174.3</v>
      </c>
      <c r="G128" s="113">
        <v>1303.6</v>
      </c>
    </row>
    <row r="129" spans="1:7" ht="22.5">
      <c r="A129" s="114" t="s">
        <v>180</v>
      </c>
      <c r="B129" s="46" t="s">
        <v>83</v>
      </c>
      <c r="C129" s="46" t="s">
        <v>222</v>
      </c>
      <c r="D129" s="46" t="s">
        <v>178</v>
      </c>
      <c r="E129" s="113">
        <v>0</v>
      </c>
      <c r="F129" s="113">
        <v>1174.3</v>
      </c>
      <c r="G129" s="113">
        <v>1303.6</v>
      </c>
    </row>
    <row r="130" spans="1:7" ht="19.5">
      <c r="A130" s="96" t="s">
        <v>181</v>
      </c>
      <c r="B130" s="46" t="s">
        <v>83</v>
      </c>
      <c r="C130" s="46" t="s">
        <v>222</v>
      </c>
      <c r="D130" s="46" t="s">
        <v>179</v>
      </c>
      <c r="E130" s="113">
        <v>0</v>
      </c>
      <c r="F130" s="113">
        <v>1174.3</v>
      </c>
      <c r="G130" s="113">
        <v>1303.6</v>
      </c>
    </row>
    <row r="131" spans="1:7" ht="33.75">
      <c r="A131" s="98" t="s">
        <v>185</v>
      </c>
      <c r="B131" s="46" t="s">
        <v>83</v>
      </c>
      <c r="C131" s="46" t="s">
        <v>229</v>
      </c>
      <c r="D131" s="46" t="s">
        <v>5</v>
      </c>
      <c r="E131" s="60">
        <f>E132</f>
        <v>0</v>
      </c>
      <c r="F131" s="113">
        <v>0</v>
      </c>
      <c r="G131" s="113">
        <v>61.6</v>
      </c>
    </row>
    <row r="132" spans="1:7" ht="19.5">
      <c r="A132" s="96" t="s">
        <v>180</v>
      </c>
      <c r="B132" s="89" t="s">
        <v>83</v>
      </c>
      <c r="C132" s="89" t="s">
        <v>229</v>
      </c>
      <c r="D132" s="89" t="s">
        <v>178</v>
      </c>
      <c r="E132" s="90">
        <f>E133</f>
        <v>0</v>
      </c>
      <c r="F132" s="113">
        <v>0</v>
      </c>
      <c r="G132" s="113">
        <v>61.6</v>
      </c>
    </row>
    <row r="133" spans="1:7" ht="19.5">
      <c r="A133" s="96" t="s">
        <v>181</v>
      </c>
      <c r="B133" s="89" t="s">
        <v>83</v>
      </c>
      <c r="C133" s="89" t="s">
        <v>229</v>
      </c>
      <c r="D133" s="89" t="s">
        <v>179</v>
      </c>
      <c r="E133" s="90">
        <v>0</v>
      </c>
      <c r="F133" s="113">
        <v>0</v>
      </c>
      <c r="G133" s="113">
        <v>61.6</v>
      </c>
    </row>
    <row r="134" spans="1:7" ht="28.5" customHeight="1">
      <c r="A134" s="114" t="s">
        <v>223</v>
      </c>
      <c r="B134" s="115" t="s">
        <v>83</v>
      </c>
      <c r="C134" s="116" t="s">
        <v>225</v>
      </c>
      <c r="D134" s="117" t="s">
        <v>5</v>
      </c>
      <c r="E134" s="113">
        <v>330</v>
      </c>
      <c r="F134" s="113">
        <v>0</v>
      </c>
      <c r="G134" s="113">
        <v>0</v>
      </c>
    </row>
    <row r="135" spans="1:7" ht="22.5">
      <c r="A135" s="114" t="s">
        <v>180</v>
      </c>
      <c r="B135" s="115" t="s">
        <v>83</v>
      </c>
      <c r="C135" s="116" t="s">
        <v>225</v>
      </c>
      <c r="D135" s="117" t="s">
        <v>178</v>
      </c>
      <c r="E135" s="113">
        <v>330</v>
      </c>
      <c r="F135" s="113">
        <v>0</v>
      </c>
      <c r="G135" s="113">
        <v>0</v>
      </c>
    </row>
    <row r="136" spans="1:7" ht="19.5">
      <c r="A136" s="96" t="s">
        <v>181</v>
      </c>
      <c r="B136" s="115" t="s">
        <v>83</v>
      </c>
      <c r="C136" s="116" t="s">
        <v>225</v>
      </c>
      <c r="D136" s="117" t="s">
        <v>179</v>
      </c>
      <c r="E136" s="113">
        <v>330</v>
      </c>
      <c r="F136" s="113">
        <v>0</v>
      </c>
      <c r="G136" s="113">
        <v>0</v>
      </c>
    </row>
    <row r="137" spans="1:7" ht="22.5">
      <c r="A137" s="114" t="s">
        <v>226</v>
      </c>
      <c r="B137" s="115" t="s">
        <v>83</v>
      </c>
      <c r="C137" s="116" t="s">
        <v>176</v>
      </c>
      <c r="D137" s="117" t="s">
        <v>5</v>
      </c>
      <c r="E137" s="113">
        <f>E138+E141+E144</f>
        <v>19967</v>
      </c>
      <c r="F137" s="113">
        <f>F138+F141+F144</f>
        <v>9733.199999999999</v>
      </c>
      <c r="G137" s="113">
        <f>G138+G141+G144</f>
        <v>0</v>
      </c>
    </row>
    <row r="138" spans="1:7" ht="56.25">
      <c r="A138" s="98" t="s">
        <v>175</v>
      </c>
      <c r="B138" s="46" t="s">
        <v>83</v>
      </c>
      <c r="C138" s="46" t="s">
        <v>177</v>
      </c>
      <c r="D138" s="46" t="s">
        <v>5</v>
      </c>
      <c r="E138" s="60">
        <f aca="true" t="shared" si="10" ref="E138:G139">E139</f>
        <v>19567.6</v>
      </c>
      <c r="F138" s="19">
        <f t="shared" si="10"/>
        <v>9529.3</v>
      </c>
      <c r="G138" s="19">
        <f t="shared" si="10"/>
        <v>0</v>
      </c>
    </row>
    <row r="139" spans="1:7" ht="19.5">
      <c r="A139" s="96" t="s">
        <v>180</v>
      </c>
      <c r="B139" s="89" t="s">
        <v>83</v>
      </c>
      <c r="C139" s="89" t="s">
        <v>177</v>
      </c>
      <c r="D139" s="89" t="s">
        <v>178</v>
      </c>
      <c r="E139" s="90">
        <f t="shared" si="10"/>
        <v>19567.6</v>
      </c>
      <c r="F139" s="92">
        <f t="shared" si="10"/>
        <v>9529.3</v>
      </c>
      <c r="G139" s="92">
        <f t="shared" si="10"/>
        <v>0</v>
      </c>
    </row>
    <row r="140" spans="1:7" ht="19.5">
      <c r="A140" s="96" t="s">
        <v>181</v>
      </c>
      <c r="B140" s="89" t="s">
        <v>83</v>
      </c>
      <c r="C140" s="89" t="s">
        <v>177</v>
      </c>
      <c r="D140" s="89" t="s">
        <v>179</v>
      </c>
      <c r="E140" s="90">
        <v>19567.6</v>
      </c>
      <c r="F140" s="92">
        <v>9529.3</v>
      </c>
      <c r="G140" s="92">
        <v>0</v>
      </c>
    </row>
    <row r="141" spans="1:7" ht="35.25" customHeight="1">
      <c r="A141" s="98" t="s">
        <v>182</v>
      </c>
      <c r="B141" s="46" t="s">
        <v>83</v>
      </c>
      <c r="C141" s="46" t="s">
        <v>183</v>
      </c>
      <c r="D141" s="46" t="s">
        <v>5</v>
      </c>
      <c r="E141" s="60">
        <f aca="true" t="shared" si="11" ref="E141:G142">E142</f>
        <v>299.5</v>
      </c>
      <c r="F141" s="19">
        <f t="shared" si="11"/>
        <v>145.9</v>
      </c>
      <c r="G141" s="19">
        <f t="shared" si="11"/>
        <v>0</v>
      </c>
    </row>
    <row r="142" spans="1:7" ht="19.5">
      <c r="A142" s="96" t="s">
        <v>180</v>
      </c>
      <c r="B142" s="89" t="s">
        <v>83</v>
      </c>
      <c r="C142" s="89" t="s">
        <v>183</v>
      </c>
      <c r="D142" s="89" t="s">
        <v>178</v>
      </c>
      <c r="E142" s="90">
        <f t="shared" si="11"/>
        <v>299.5</v>
      </c>
      <c r="F142" s="92">
        <f t="shared" si="11"/>
        <v>145.9</v>
      </c>
      <c r="G142" s="92">
        <f t="shared" si="11"/>
        <v>0</v>
      </c>
    </row>
    <row r="143" spans="1:7" ht="19.5">
      <c r="A143" s="96" t="s">
        <v>181</v>
      </c>
      <c r="B143" s="89" t="s">
        <v>83</v>
      </c>
      <c r="C143" s="89" t="s">
        <v>183</v>
      </c>
      <c r="D143" s="89" t="s">
        <v>179</v>
      </c>
      <c r="E143" s="90">
        <v>299.5</v>
      </c>
      <c r="F143" s="92">
        <v>145.9</v>
      </c>
      <c r="G143" s="92">
        <v>0</v>
      </c>
    </row>
    <row r="144" spans="1:7" ht="33.75">
      <c r="A144" s="98" t="s">
        <v>185</v>
      </c>
      <c r="B144" s="46" t="s">
        <v>83</v>
      </c>
      <c r="C144" s="46" t="s">
        <v>184</v>
      </c>
      <c r="D144" s="46" t="s">
        <v>5</v>
      </c>
      <c r="E144" s="60">
        <f>E145</f>
        <v>99.9</v>
      </c>
      <c r="F144" s="19">
        <f>F145</f>
        <v>58</v>
      </c>
      <c r="G144" s="19">
        <v>0</v>
      </c>
    </row>
    <row r="145" spans="1:7" ht="19.5">
      <c r="A145" s="96" t="s">
        <v>180</v>
      </c>
      <c r="B145" s="89" t="s">
        <v>83</v>
      </c>
      <c r="C145" s="89" t="s">
        <v>184</v>
      </c>
      <c r="D145" s="89" t="s">
        <v>178</v>
      </c>
      <c r="E145" s="90">
        <f>E146</f>
        <v>99.9</v>
      </c>
      <c r="F145" s="92">
        <f>F146</f>
        <v>58</v>
      </c>
      <c r="G145" s="92">
        <v>0</v>
      </c>
    </row>
    <row r="146" spans="1:7" ht="19.5">
      <c r="A146" s="96" t="s">
        <v>181</v>
      </c>
      <c r="B146" s="89" t="s">
        <v>83</v>
      </c>
      <c r="C146" s="89" t="s">
        <v>184</v>
      </c>
      <c r="D146" s="89" t="s">
        <v>179</v>
      </c>
      <c r="E146" s="90">
        <v>99.9</v>
      </c>
      <c r="F146" s="92">
        <v>58</v>
      </c>
      <c r="G146" s="92">
        <v>0</v>
      </c>
    </row>
    <row r="147" spans="1:7" ht="12.75">
      <c r="A147" s="42" t="s">
        <v>86</v>
      </c>
      <c r="B147" s="54" t="s">
        <v>87</v>
      </c>
      <c r="C147" s="54" t="s">
        <v>77</v>
      </c>
      <c r="D147" s="54" t="s">
        <v>5</v>
      </c>
      <c r="E147" s="61">
        <f aca="true" t="shared" si="12" ref="E147:G148">E148</f>
        <v>7.8</v>
      </c>
      <c r="F147" s="75">
        <f t="shared" si="12"/>
        <v>10</v>
      </c>
      <c r="G147" s="75">
        <f t="shared" si="12"/>
        <v>10</v>
      </c>
    </row>
    <row r="148" spans="1:7" ht="12.75">
      <c r="A148" s="52" t="s">
        <v>58</v>
      </c>
      <c r="B148" s="45" t="s">
        <v>87</v>
      </c>
      <c r="C148" s="45" t="s">
        <v>77</v>
      </c>
      <c r="D148" s="45" t="s">
        <v>5</v>
      </c>
      <c r="E148" s="60">
        <f t="shared" si="12"/>
        <v>7.8</v>
      </c>
      <c r="F148" s="19">
        <f t="shared" si="12"/>
        <v>10</v>
      </c>
      <c r="G148" s="19">
        <f t="shared" si="12"/>
        <v>10</v>
      </c>
    </row>
    <row r="149" spans="1:7" ht="45">
      <c r="A149" s="78" t="s">
        <v>214</v>
      </c>
      <c r="B149" s="45" t="s">
        <v>87</v>
      </c>
      <c r="C149" s="45" t="s">
        <v>137</v>
      </c>
      <c r="D149" s="46" t="s">
        <v>5</v>
      </c>
      <c r="E149" s="60">
        <f>E151</f>
        <v>7.8</v>
      </c>
      <c r="F149" s="19">
        <f>F151</f>
        <v>10</v>
      </c>
      <c r="G149" s="19">
        <f>G151</f>
        <v>10</v>
      </c>
    </row>
    <row r="150" spans="1:7" ht="33.75">
      <c r="A150" s="101" t="s">
        <v>132</v>
      </c>
      <c r="B150" s="46" t="s">
        <v>87</v>
      </c>
      <c r="C150" s="46" t="s">
        <v>158</v>
      </c>
      <c r="D150" s="46" t="s">
        <v>5</v>
      </c>
      <c r="E150" s="60">
        <f aca="true" t="shared" si="13" ref="E150:G151">E151</f>
        <v>7.8</v>
      </c>
      <c r="F150" s="19">
        <f t="shared" si="13"/>
        <v>10</v>
      </c>
      <c r="G150" s="19">
        <f t="shared" si="13"/>
        <v>10</v>
      </c>
    </row>
    <row r="151" spans="1:7" ht="19.5">
      <c r="A151" s="96" t="s">
        <v>53</v>
      </c>
      <c r="B151" s="99" t="s">
        <v>87</v>
      </c>
      <c r="C151" s="85" t="s">
        <v>158</v>
      </c>
      <c r="D151" s="85" t="s">
        <v>52</v>
      </c>
      <c r="E151" s="94">
        <f t="shared" si="13"/>
        <v>7.8</v>
      </c>
      <c r="F151" s="86">
        <f t="shared" si="13"/>
        <v>10</v>
      </c>
      <c r="G151" s="86">
        <f t="shared" si="13"/>
        <v>10</v>
      </c>
    </row>
    <row r="152" spans="1:7" ht="19.5">
      <c r="A152" s="96" t="s">
        <v>66</v>
      </c>
      <c r="B152" s="99" t="s">
        <v>87</v>
      </c>
      <c r="C152" s="85" t="s">
        <v>158</v>
      </c>
      <c r="D152" s="85" t="s">
        <v>63</v>
      </c>
      <c r="E152" s="94">
        <v>7.8</v>
      </c>
      <c r="F152" s="86">
        <v>10</v>
      </c>
      <c r="G152" s="86">
        <v>10</v>
      </c>
    </row>
    <row r="153" spans="1:7" s="6" customFormat="1" ht="12.75">
      <c r="A153" s="42" t="s">
        <v>14</v>
      </c>
      <c r="B153" s="7" t="s">
        <v>2</v>
      </c>
      <c r="C153" s="7" t="s">
        <v>77</v>
      </c>
      <c r="D153" s="7" t="s">
        <v>5</v>
      </c>
      <c r="E153" s="64">
        <f>SUM(E154)</f>
        <v>3621.8</v>
      </c>
      <c r="F153" s="17">
        <f>SUM(F154)</f>
        <v>1780.1</v>
      </c>
      <c r="G153" s="17">
        <f>SUM(G154)</f>
        <v>1815.5</v>
      </c>
    </row>
    <row r="154" spans="1:7" s="6" customFormat="1" ht="12.75">
      <c r="A154" s="49" t="s">
        <v>60</v>
      </c>
      <c r="B154" s="46" t="s">
        <v>2</v>
      </c>
      <c r="C154" s="46" t="s">
        <v>77</v>
      </c>
      <c r="D154" s="46" t="s">
        <v>5</v>
      </c>
      <c r="E154" s="60">
        <f>E159+E172+E176+E155+E180</f>
        <v>3621.8</v>
      </c>
      <c r="F154" s="19">
        <f>F159+F172+F176+F155+F180</f>
        <v>1780.1</v>
      </c>
      <c r="G154" s="19">
        <f>G159+G172+G176+G155+G180</f>
        <v>1815.5</v>
      </c>
    </row>
    <row r="155" spans="1:7" s="6" customFormat="1" ht="45">
      <c r="A155" s="76" t="s">
        <v>215</v>
      </c>
      <c r="B155" s="31" t="s">
        <v>2</v>
      </c>
      <c r="C155" s="31" t="s">
        <v>142</v>
      </c>
      <c r="D155" s="31" t="s">
        <v>5</v>
      </c>
      <c r="E155" s="66">
        <f>E157</f>
        <v>46</v>
      </c>
      <c r="F155" s="44">
        <f>F157</f>
        <v>46</v>
      </c>
      <c r="G155" s="44">
        <f>G157</f>
        <v>46</v>
      </c>
    </row>
    <row r="156" spans="1:7" s="6" customFormat="1" ht="33.75">
      <c r="A156" s="97" t="s">
        <v>136</v>
      </c>
      <c r="B156" s="46" t="s">
        <v>2</v>
      </c>
      <c r="C156" s="46" t="s">
        <v>167</v>
      </c>
      <c r="D156" s="46" t="s">
        <v>5</v>
      </c>
      <c r="E156" s="60">
        <f aca="true" t="shared" si="14" ref="E156:G157">E157</f>
        <v>46</v>
      </c>
      <c r="F156" s="19">
        <f t="shared" si="14"/>
        <v>46</v>
      </c>
      <c r="G156" s="19">
        <f t="shared" si="14"/>
        <v>46</v>
      </c>
    </row>
    <row r="157" spans="1:7" s="6" customFormat="1" ht="19.5">
      <c r="A157" s="96" t="s">
        <v>53</v>
      </c>
      <c r="B157" s="85" t="s">
        <v>2</v>
      </c>
      <c r="C157" s="85" t="s">
        <v>167</v>
      </c>
      <c r="D157" s="85" t="s">
        <v>52</v>
      </c>
      <c r="E157" s="94">
        <f t="shared" si="14"/>
        <v>46</v>
      </c>
      <c r="F157" s="86">
        <f t="shared" si="14"/>
        <v>46</v>
      </c>
      <c r="G157" s="86">
        <f t="shared" si="14"/>
        <v>46</v>
      </c>
    </row>
    <row r="158" spans="1:7" s="6" customFormat="1" ht="19.5">
      <c r="A158" s="96" t="s">
        <v>66</v>
      </c>
      <c r="B158" s="85" t="s">
        <v>2</v>
      </c>
      <c r="C158" s="85" t="s">
        <v>167</v>
      </c>
      <c r="D158" s="85" t="s">
        <v>63</v>
      </c>
      <c r="E158" s="94">
        <v>46</v>
      </c>
      <c r="F158" s="86">
        <v>46</v>
      </c>
      <c r="G158" s="86">
        <v>46</v>
      </c>
    </row>
    <row r="159" spans="1:7" ht="33.75">
      <c r="A159" s="49" t="s">
        <v>192</v>
      </c>
      <c r="B159" s="31" t="s">
        <v>2</v>
      </c>
      <c r="C159" s="31" t="s">
        <v>144</v>
      </c>
      <c r="D159" s="31" t="s">
        <v>5</v>
      </c>
      <c r="E159" s="66">
        <f>E161+E166+E168+E170</f>
        <v>2416.4</v>
      </c>
      <c r="F159" s="44">
        <f>F161+F166+F168+F170</f>
        <v>1615.1</v>
      </c>
      <c r="G159" s="44">
        <f>G161+G166+G168+G170</f>
        <v>1744.5</v>
      </c>
    </row>
    <row r="160" spans="1:7" ht="12.75">
      <c r="A160" s="70" t="s">
        <v>71</v>
      </c>
      <c r="B160" s="5"/>
      <c r="C160" s="5"/>
      <c r="D160" s="5"/>
      <c r="E160" s="123"/>
      <c r="F160" s="50"/>
      <c r="G160" s="50"/>
    </row>
    <row r="161" spans="1:7" ht="12.75">
      <c r="A161" s="70" t="s">
        <v>138</v>
      </c>
      <c r="B161" s="5" t="s">
        <v>2</v>
      </c>
      <c r="C161" s="5" t="s">
        <v>168</v>
      </c>
      <c r="D161" s="5" t="s">
        <v>5</v>
      </c>
      <c r="E161" s="60">
        <f>E163+E165</f>
        <v>2186.4</v>
      </c>
      <c r="F161" s="19">
        <f>F163+F165</f>
        <v>1605.1</v>
      </c>
      <c r="G161" s="19">
        <f>G163+G165</f>
        <v>1734.5</v>
      </c>
    </row>
    <row r="162" spans="1:7" ht="19.5">
      <c r="A162" s="96" t="s">
        <v>53</v>
      </c>
      <c r="B162" s="85" t="s">
        <v>2</v>
      </c>
      <c r="C162" s="85" t="s">
        <v>168</v>
      </c>
      <c r="D162" s="85" t="s">
        <v>52</v>
      </c>
      <c r="E162" s="94">
        <f>E163</f>
        <v>2186.3</v>
      </c>
      <c r="F162" s="86">
        <f>F163</f>
        <v>1599.1</v>
      </c>
      <c r="G162" s="86">
        <f>G163</f>
        <v>1728.5</v>
      </c>
    </row>
    <row r="163" spans="1:7" ht="19.5">
      <c r="A163" s="96" t="s">
        <v>66</v>
      </c>
      <c r="B163" s="85" t="s">
        <v>2</v>
      </c>
      <c r="C163" s="85" t="s">
        <v>168</v>
      </c>
      <c r="D163" s="85" t="s">
        <v>63</v>
      </c>
      <c r="E163" s="94">
        <v>2186.3</v>
      </c>
      <c r="F163" s="86">
        <v>1599.1</v>
      </c>
      <c r="G163" s="86">
        <v>1728.5</v>
      </c>
    </row>
    <row r="164" spans="1:7" ht="12.75">
      <c r="A164" s="88" t="s">
        <v>55</v>
      </c>
      <c r="B164" s="85" t="s">
        <v>2</v>
      </c>
      <c r="C164" s="85" t="s">
        <v>168</v>
      </c>
      <c r="D164" s="85" t="s">
        <v>54</v>
      </c>
      <c r="E164" s="94">
        <v>0.1</v>
      </c>
      <c r="F164" s="86">
        <v>6</v>
      </c>
      <c r="G164" s="86">
        <v>6</v>
      </c>
    </row>
    <row r="165" spans="1:7" ht="12.75">
      <c r="A165" s="88" t="s">
        <v>65</v>
      </c>
      <c r="B165" s="85" t="s">
        <v>2</v>
      </c>
      <c r="C165" s="85" t="s">
        <v>168</v>
      </c>
      <c r="D165" s="85" t="s">
        <v>64</v>
      </c>
      <c r="E165" s="94">
        <v>0.1</v>
      </c>
      <c r="F165" s="86">
        <v>6</v>
      </c>
      <c r="G165" s="86">
        <v>6</v>
      </c>
    </row>
    <row r="166" spans="1:7" ht="12.75">
      <c r="A166" s="36" t="s">
        <v>139</v>
      </c>
      <c r="B166" s="5" t="s">
        <v>2</v>
      </c>
      <c r="C166" s="5" t="s">
        <v>169</v>
      </c>
      <c r="D166" s="5" t="s">
        <v>52</v>
      </c>
      <c r="E166" s="60">
        <f>E167</f>
        <v>0</v>
      </c>
      <c r="F166" s="19">
        <f>F167</f>
        <v>0</v>
      </c>
      <c r="G166" s="19">
        <f>G167</f>
        <v>0</v>
      </c>
    </row>
    <row r="167" spans="1:7" ht="19.5">
      <c r="A167" s="96" t="s">
        <v>66</v>
      </c>
      <c r="B167" s="85" t="s">
        <v>2</v>
      </c>
      <c r="C167" s="85" t="s">
        <v>169</v>
      </c>
      <c r="D167" s="85" t="s">
        <v>63</v>
      </c>
      <c r="E167" s="94">
        <v>0</v>
      </c>
      <c r="F167" s="86">
        <v>0</v>
      </c>
      <c r="G167" s="86">
        <v>0</v>
      </c>
    </row>
    <row r="168" spans="1:7" ht="12.75">
      <c r="A168" s="70" t="s">
        <v>140</v>
      </c>
      <c r="B168" s="5" t="s">
        <v>2</v>
      </c>
      <c r="C168" s="5" t="s">
        <v>170</v>
      </c>
      <c r="D168" s="5" t="s">
        <v>52</v>
      </c>
      <c r="E168" s="60">
        <f>E169</f>
        <v>5</v>
      </c>
      <c r="F168" s="19">
        <f>F169</f>
        <v>5</v>
      </c>
      <c r="G168" s="19">
        <f>G169</f>
        <v>5</v>
      </c>
    </row>
    <row r="169" spans="1:7" ht="19.5">
      <c r="A169" s="96" t="s">
        <v>66</v>
      </c>
      <c r="B169" s="85" t="s">
        <v>2</v>
      </c>
      <c r="C169" s="85" t="s">
        <v>170</v>
      </c>
      <c r="D169" s="85" t="s">
        <v>63</v>
      </c>
      <c r="E169" s="94">
        <v>5</v>
      </c>
      <c r="F169" s="86">
        <v>5</v>
      </c>
      <c r="G169" s="86">
        <v>5</v>
      </c>
    </row>
    <row r="170" spans="1:7" ht="12.75">
      <c r="A170" s="22" t="s">
        <v>141</v>
      </c>
      <c r="B170" s="5" t="s">
        <v>2</v>
      </c>
      <c r="C170" s="5" t="s">
        <v>171</v>
      </c>
      <c r="D170" s="5" t="s">
        <v>52</v>
      </c>
      <c r="E170" s="121">
        <f>E171</f>
        <v>225</v>
      </c>
      <c r="F170" s="18">
        <f>F171</f>
        <v>5</v>
      </c>
      <c r="G170" s="18">
        <f>G171</f>
        <v>5</v>
      </c>
    </row>
    <row r="171" spans="1:7" ht="19.5">
      <c r="A171" s="96" t="s">
        <v>66</v>
      </c>
      <c r="B171" s="85" t="s">
        <v>2</v>
      </c>
      <c r="C171" s="85" t="s">
        <v>171</v>
      </c>
      <c r="D171" s="85" t="s">
        <v>63</v>
      </c>
      <c r="E171" s="94">
        <v>225</v>
      </c>
      <c r="F171" s="86">
        <v>5</v>
      </c>
      <c r="G171" s="86">
        <v>5</v>
      </c>
    </row>
    <row r="172" spans="1:7" ht="45">
      <c r="A172" s="80" t="s">
        <v>216</v>
      </c>
      <c r="B172" s="31" t="s">
        <v>2</v>
      </c>
      <c r="C172" s="31" t="s">
        <v>159</v>
      </c>
      <c r="D172" s="31" t="s">
        <v>5</v>
      </c>
      <c r="E172" s="66">
        <f>E174</f>
        <v>0</v>
      </c>
      <c r="F172" s="44">
        <f>F174</f>
        <v>20</v>
      </c>
      <c r="G172" s="44">
        <f>G174</f>
        <v>20</v>
      </c>
    </row>
    <row r="173" spans="1:7" ht="33.75">
      <c r="A173" s="23" t="s">
        <v>143</v>
      </c>
      <c r="B173" s="5" t="s">
        <v>2</v>
      </c>
      <c r="C173" s="5" t="s">
        <v>160</v>
      </c>
      <c r="D173" s="5" t="s">
        <v>5</v>
      </c>
      <c r="E173" s="60">
        <v>0</v>
      </c>
      <c r="F173" s="19">
        <v>20</v>
      </c>
      <c r="G173" s="19">
        <v>20</v>
      </c>
    </row>
    <row r="174" spans="1:7" ht="19.5">
      <c r="A174" s="96" t="s">
        <v>53</v>
      </c>
      <c r="B174" s="85" t="s">
        <v>2</v>
      </c>
      <c r="C174" s="85" t="s">
        <v>160</v>
      </c>
      <c r="D174" s="85" t="s">
        <v>52</v>
      </c>
      <c r="E174" s="60">
        <f>E175</f>
        <v>0</v>
      </c>
      <c r="F174" s="19">
        <f>F175</f>
        <v>20</v>
      </c>
      <c r="G174" s="19">
        <f>G175</f>
        <v>20</v>
      </c>
    </row>
    <row r="175" spans="1:7" ht="19.5">
      <c r="A175" s="96" t="s">
        <v>66</v>
      </c>
      <c r="B175" s="85" t="s">
        <v>2</v>
      </c>
      <c r="C175" s="85" t="s">
        <v>160</v>
      </c>
      <c r="D175" s="85" t="s">
        <v>63</v>
      </c>
      <c r="E175" s="90">
        <v>0</v>
      </c>
      <c r="F175" s="92">
        <v>20</v>
      </c>
      <c r="G175" s="92">
        <v>20</v>
      </c>
    </row>
    <row r="176" spans="1:7" ht="45">
      <c r="A176" s="80" t="s">
        <v>217</v>
      </c>
      <c r="B176" s="31" t="s">
        <v>2</v>
      </c>
      <c r="C176" s="31" t="s">
        <v>172</v>
      </c>
      <c r="D176" s="31" t="s">
        <v>5</v>
      </c>
      <c r="E176" s="66">
        <v>5</v>
      </c>
      <c r="F176" s="44">
        <v>5</v>
      </c>
      <c r="G176" s="44">
        <v>5</v>
      </c>
    </row>
    <row r="177" spans="1:7" ht="33.75">
      <c r="A177" s="70" t="s">
        <v>145</v>
      </c>
      <c r="B177" s="46" t="s">
        <v>2</v>
      </c>
      <c r="C177" s="46" t="s">
        <v>173</v>
      </c>
      <c r="D177" s="46" t="s">
        <v>5</v>
      </c>
      <c r="E177" s="60">
        <v>5</v>
      </c>
      <c r="F177" s="19">
        <v>5</v>
      </c>
      <c r="G177" s="19">
        <v>5</v>
      </c>
    </row>
    <row r="178" spans="1:7" ht="19.5">
      <c r="A178" s="96" t="s">
        <v>53</v>
      </c>
      <c r="B178" s="85" t="s">
        <v>2</v>
      </c>
      <c r="C178" s="85" t="s">
        <v>173</v>
      </c>
      <c r="D178" s="85" t="s">
        <v>52</v>
      </c>
      <c r="E178" s="94">
        <v>5</v>
      </c>
      <c r="F178" s="86">
        <v>5</v>
      </c>
      <c r="G178" s="86">
        <v>5</v>
      </c>
    </row>
    <row r="179" spans="1:7" ht="19.5">
      <c r="A179" s="96" t="s">
        <v>66</v>
      </c>
      <c r="B179" s="85" t="s">
        <v>2</v>
      </c>
      <c r="C179" s="85" t="s">
        <v>173</v>
      </c>
      <c r="D179" s="85" t="s">
        <v>63</v>
      </c>
      <c r="E179" s="94">
        <v>5</v>
      </c>
      <c r="F179" s="86">
        <v>5</v>
      </c>
      <c r="G179" s="86">
        <v>5</v>
      </c>
    </row>
    <row r="180" spans="1:7" ht="33.75">
      <c r="A180" s="80" t="s">
        <v>218</v>
      </c>
      <c r="B180" s="31" t="s">
        <v>2</v>
      </c>
      <c r="C180" s="31" t="s">
        <v>194</v>
      </c>
      <c r="D180" s="31" t="s">
        <v>5</v>
      </c>
      <c r="E180" s="66">
        <f>E181+E189+E192</f>
        <v>1154.4</v>
      </c>
      <c r="F180" s="44">
        <f>F192</f>
        <v>94</v>
      </c>
      <c r="G180" s="44">
        <f>G192</f>
        <v>0</v>
      </c>
    </row>
    <row r="181" spans="1:7" ht="22.5">
      <c r="A181" s="70" t="s">
        <v>236</v>
      </c>
      <c r="B181" s="46" t="s">
        <v>2</v>
      </c>
      <c r="C181" s="46" t="s">
        <v>233</v>
      </c>
      <c r="D181" s="46" t="s">
        <v>5</v>
      </c>
      <c r="E181" s="60">
        <v>991</v>
      </c>
      <c r="F181" s="19">
        <v>0</v>
      </c>
      <c r="G181" s="19">
        <v>0</v>
      </c>
    </row>
    <row r="182" spans="1:7" ht="12.75">
      <c r="A182" s="70" t="s">
        <v>71</v>
      </c>
      <c r="B182" s="46"/>
      <c r="C182" s="46"/>
      <c r="D182" s="46"/>
      <c r="E182" s="60"/>
      <c r="F182" s="19"/>
      <c r="G182" s="19"/>
    </row>
    <row r="183" spans="1:7" ht="12.75">
      <c r="A183" s="70" t="s">
        <v>230</v>
      </c>
      <c r="B183" s="46" t="s">
        <v>2</v>
      </c>
      <c r="C183" s="46" t="s">
        <v>233</v>
      </c>
      <c r="D183" s="46" t="s">
        <v>5</v>
      </c>
      <c r="E183" s="60">
        <v>971.1</v>
      </c>
      <c r="F183" s="19">
        <v>0</v>
      </c>
      <c r="G183" s="19">
        <v>0</v>
      </c>
    </row>
    <row r="184" spans="1:7" ht="22.5">
      <c r="A184" s="70" t="s">
        <v>231</v>
      </c>
      <c r="B184" s="46" t="s">
        <v>2</v>
      </c>
      <c r="C184" s="46" t="s">
        <v>233</v>
      </c>
      <c r="D184" s="46" t="s">
        <v>52</v>
      </c>
      <c r="E184" s="60">
        <v>971.1</v>
      </c>
      <c r="F184" s="19">
        <v>0</v>
      </c>
      <c r="G184" s="19">
        <v>0</v>
      </c>
    </row>
    <row r="185" spans="1:7" ht="19.5">
      <c r="A185" s="96" t="s">
        <v>66</v>
      </c>
      <c r="B185" s="46" t="s">
        <v>2</v>
      </c>
      <c r="C185" s="46" t="s">
        <v>233</v>
      </c>
      <c r="D185" s="46" t="s">
        <v>63</v>
      </c>
      <c r="E185" s="60">
        <v>971.1</v>
      </c>
      <c r="F185" s="19">
        <v>0</v>
      </c>
      <c r="G185" s="19">
        <v>0</v>
      </c>
    </row>
    <row r="186" spans="1:7" ht="12.75">
      <c r="A186" s="70" t="s">
        <v>232</v>
      </c>
      <c r="B186" s="46" t="s">
        <v>2</v>
      </c>
      <c r="C186" s="46" t="s">
        <v>233</v>
      </c>
      <c r="D186" s="46" t="s">
        <v>5</v>
      </c>
      <c r="E186" s="60">
        <v>19.9</v>
      </c>
      <c r="F186" s="19">
        <v>0</v>
      </c>
      <c r="G186" s="19">
        <v>0</v>
      </c>
    </row>
    <row r="187" spans="1:7" ht="22.5">
      <c r="A187" s="70" t="s">
        <v>231</v>
      </c>
      <c r="B187" s="46" t="s">
        <v>2</v>
      </c>
      <c r="C187" s="46" t="s">
        <v>233</v>
      </c>
      <c r="D187" s="46" t="s">
        <v>52</v>
      </c>
      <c r="E187" s="60">
        <v>19.9</v>
      </c>
      <c r="F187" s="19">
        <v>0</v>
      </c>
      <c r="G187" s="19">
        <v>0</v>
      </c>
    </row>
    <row r="188" spans="1:7" ht="19.5">
      <c r="A188" s="96" t="s">
        <v>66</v>
      </c>
      <c r="B188" s="89" t="s">
        <v>2</v>
      </c>
      <c r="C188" s="89" t="s">
        <v>233</v>
      </c>
      <c r="D188" s="89" t="s">
        <v>63</v>
      </c>
      <c r="E188" s="90">
        <v>19.9</v>
      </c>
      <c r="F188" s="92">
        <v>0</v>
      </c>
      <c r="G188" s="92">
        <v>0</v>
      </c>
    </row>
    <row r="189" spans="1:7" ht="12.75">
      <c r="A189" s="70" t="s">
        <v>235</v>
      </c>
      <c r="B189" s="46" t="s">
        <v>2</v>
      </c>
      <c r="C189" s="46" t="s">
        <v>233</v>
      </c>
      <c r="D189" s="46" t="s">
        <v>5</v>
      </c>
      <c r="E189" s="60">
        <v>104.4</v>
      </c>
      <c r="F189" s="19">
        <v>0</v>
      </c>
      <c r="G189" s="19">
        <v>0</v>
      </c>
    </row>
    <row r="190" spans="1:7" ht="22.5">
      <c r="A190" s="70" t="s">
        <v>231</v>
      </c>
      <c r="B190" s="46" t="s">
        <v>2</v>
      </c>
      <c r="C190" s="46" t="s">
        <v>233</v>
      </c>
      <c r="D190" s="46" t="s">
        <v>52</v>
      </c>
      <c r="E190" s="60">
        <v>104.4</v>
      </c>
      <c r="F190" s="19">
        <v>0</v>
      </c>
      <c r="G190" s="19">
        <v>0</v>
      </c>
    </row>
    <row r="191" spans="1:7" ht="19.5">
      <c r="A191" s="96" t="s">
        <v>66</v>
      </c>
      <c r="B191" s="89" t="s">
        <v>2</v>
      </c>
      <c r="C191" s="89" t="s">
        <v>233</v>
      </c>
      <c r="D191" s="89" t="s">
        <v>63</v>
      </c>
      <c r="E191" s="90">
        <v>104.4</v>
      </c>
      <c r="F191" s="92">
        <v>0</v>
      </c>
      <c r="G191" s="92">
        <v>0</v>
      </c>
    </row>
    <row r="192" spans="1:7" ht="33.75">
      <c r="A192" s="70" t="s">
        <v>234</v>
      </c>
      <c r="B192" s="46" t="s">
        <v>2</v>
      </c>
      <c r="C192" s="46" t="s">
        <v>195</v>
      </c>
      <c r="D192" s="46" t="s">
        <v>5</v>
      </c>
      <c r="E192" s="60">
        <f aca="true" t="shared" si="15" ref="E192:G193">E193</f>
        <v>59</v>
      </c>
      <c r="F192" s="19">
        <f t="shared" si="15"/>
        <v>94</v>
      </c>
      <c r="G192" s="19">
        <f t="shared" si="15"/>
        <v>0</v>
      </c>
    </row>
    <row r="193" spans="1:7" ht="22.5">
      <c r="A193" s="22" t="s">
        <v>53</v>
      </c>
      <c r="B193" s="5" t="s">
        <v>2</v>
      </c>
      <c r="C193" s="5" t="s">
        <v>195</v>
      </c>
      <c r="D193" s="5" t="s">
        <v>52</v>
      </c>
      <c r="E193" s="121">
        <f t="shared" si="15"/>
        <v>59</v>
      </c>
      <c r="F193" s="18">
        <f t="shared" si="15"/>
        <v>94</v>
      </c>
      <c r="G193" s="18">
        <f t="shared" si="15"/>
        <v>0</v>
      </c>
    </row>
    <row r="194" spans="1:7" ht="19.5">
      <c r="A194" s="96" t="s">
        <v>66</v>
      </c>
      <c r="B194" s="85" t="s">
        <v>2</v>
      </c>
      <c r="C194" s="85" t="s">
        <v>195</v>
      </c>
      <c r="D194" s="85" t="s">
        <v>63</v>
      </c>
      <c r="E194" s="94">
        <v>59</v>
      </c>
      <c r="F194" s="86">
        <v>94</v>
      </c>
      <c r="G194" s="86">
        <v>0</v>
      </c>
    </row>
    <row r="195" spans="1:7" s="39" customFormat="1" ht="12">
      <c r="A195" s="28" t="s">
        <v>91</v>
      </c>
      <c r="B195" s="8" t="s">
        <v>92</v>
      </c>
      <c r="C195" s="8" t="s">
        <v>77</v>
      </c>
      <c r="D195" s="8" t="s">
        <v>5</v>
      </c>
      <c r="E195" s="63">
        <f>SUM(E196)</f>
        <v>62.2</v>
      </c>
      <c r="F195" s="63">
        <f>SUM(F196)</f>
        <v>30</v>
      </c>
      <c r="G195" s="63">
        <f>SUM(G196)</f>
        <v>30</v>
      </c>
    </row>
    <row r="196" spans="1:7" s="37" customFormat="1" ht="24">
      <c r="A196" s="42" t="s">
        <v>94</v>
      </c>
      <c r="B196" s="7" t="s">
        <v>93</v>
      </c>
      <c r="C196" s="7" t="s">
        <v>77</v>
      </c>
      <c r="D196" s="7" t="s">
        <v>5</v>
      </c>
      <c r="E196" s="64">
        <f aca="true" t="shared" si="16" ref="E196:F198">E197</f>
        <v>62.2</v>
      </c>
      <c r="F196" s="64">
        <f t="shared" si="16"/>
        <v>30</v>
      </c>
      <c r="G196" s="64">
        <f>G197</f>
        <v>30</v>
      </c>
    </row>
    <row r="197" spans="1:7" ht="12.75">
      <c r="A197" s="22" t="s">
        <v>95</v>
      </c>
      <c r="B197" s="46" t="s">
        <v>93</v>
      </c>
      <c r="C197" s="46" t="s">
        <v>146</v>
      </c>
      <c r="D197" s="5" t="s">
        <v>5</v>
      </c>
      <c r="E197" s="60">
        <f t="shared" si="16"/>
        <v>62.2</v>
      </c>
      <c r="F197" s="19">
        <f t="shared" si="16"/>
        <v>30</v>
      </c>
      <c r="G197" s="19">
        <f>G198</f>
        <v>30</v>
      </c>
    </row>
    <row r="198" spans="1:7" ht="19.5">
      <c r="A198" s="96" t="s">
        <v>53</v>
      </c>
      <c r="B198" s="85" t="s">
        <v>93</v>
      </c>
      <c r="C198" s="85" t="s">
        <v>146</v>
      </c>
      <c r="D198" s="85" t="s">
        <v>52</v>
      </c>
      <c r="E198" s="94">
        <f t="shared" si="16"/>
        <v>62.2</v>
      </c>
      <c r="F198" s="86">
        <f t="shared" si="16"/>
        <v>30</v>
      </c>
      <c r="G198" s="86">
        <f>G199</f>
        <v>30</v>
      </c>
    </row>
    <row r="199" spans="1:7" ht="19.5">
      <c r="A199" s="96" t="s">
        <v>66</v>
      </c>
      <c r="B199" s="85" t="s">
        <v>93</v>
      </c>
      <c r="C199" s="85" t="s">
        <v>146</v>
      </c>
      <c r="D199" s="85" t="s">
        <v>63</v>
      </c>
      <c r="E199" s="94">
        <v>62.2</v>
      </c>
      <c r="F199" s="86">
        <v>30</v>
      </c>
      <c r="G199" s="86">
        <v>30</v>
      </c>
    </row>
    <row r="200" spans="1:7" s="39" customFormat="1" ht="12">
      <c r="A200" s="28" t="s">
        <v>17</v>
      </c>
      <c r="B200" s="8" t="s">
        <v>18</v>
      </c>
      <c r="C200" s="8" t="s">
        <v>77</v>
      </c>
      <c r="D200" s="8" t="s">
        <v>5</v>
      </c>
      <c r="E200" s="63">
        <f>SUM(E201)</f>
        <v>1</v>
      </c>
      <c r="F200" s="63">
        <f>SUM(F201)</f>
        <v>1</v>
      </c>
      <c r="G200" s="63">
        <f>SUM(G201)</f>
        <v>1</v>
      </c>
    </row>
    <row r="201" spans="1:7" s="37" customFormat="1" ht="12.75">
      <c r="A201" s="42" t="s">
        <v>186</v>
      </c>
      <c r="B201" s="7" t="s">
        <v>6</v>
      </c>
      <c r="C201" s="7" t="s">
        <v>77</v>
      </c>
      <c r="D201" s="7" t="s">
        <v>5</v>
      </c>
      <c r="E201" s="64">
        <f>E202</f>
        <v>1</v>
      </c>
      <c r="F201" s="64">
        <f>F202</f>
        <v>1</v>
      </c>
      <c r="G201" s="64">
        <f>G202</f>
        <v>1</v>
      </c>
    </row>
    <row r="202" spans="1:7" s="37" customFormat="1" ht="67.5">
      <c r="A202" s="109" t="s">
        <v>30</v>
      </c>
      <c r="B202" s="45" t="s">
        <v>6</v>
      </c>
      <c r="C202" s="45" t="s">
        <v>147</v>
      </c>
      <c r="D202" s="45" t="s">
        <v>5</v>
      </c>
      <c r="E202" s="65">
        <v>1</v>
      </c>
      <c r="F202" s="65">
        <v>1</v>
      </c>
      <c r="G202" s="65">
        <v>1</v>
      </c>
    </row>
    <row r="203" spans="1:7" s="37" customFormat="1" ht="12.75">
      <c r="A203" s="95" t="s">
        <v>56</v>
      </c>
      <c r="B203" s="89" t="s">
        <v>6</v>
      </c>
      <c r="C203" s="89" t="s">
        <v>147</v>
      </c>
      <c r="D203" s="89" t="s">
        <v>50</v>
      </c>
      <c r="E203" s="94">
        <v>1</v>
      </c>
      <c r="F203" s="94">
        <v>1</v>
      </c>
      <c r="G203" s="94">
        <v>1</v>
      </c>
    </row>
    <row r="204" spans="1:7" s="37" customFormat="1" ht="12.75">
      <c r="A204" s="95" t="s">
        <v>68</v>
      </c>
      <c r="B204" s="89" t="s">
        <v>6</v>
      </c>
      <c r="C204" s="89" t="s">
        <v>147</v>
      </c>
      <c r="D204" s="89" t="s">
        <v>67</v>
      </c>
      <c r="E204" s="94">
        <v>1</v>
      </c>
      <c r="F204" s="94">
        <v>1</v>
      </c>
      <c r="G204" s="94">
        <v>1</v>
      </c>
    </row>
    <row r="205" spans="1:7" ht="12.75">
      <c r="A205" s="56" t="s">
        <v>161</v>
      </c>
      <c r="B205" s="54" t="s">
        <v>34</v>
      </c>
      <c r="C205" s="54" t="s">
        <v>77</v>
      </c>
      <c r="D205" s="54" t="s">
        <v>5</v>
      </c>
      <c r="E205" s="61">
        <f>SUM(E206+E209)</f>
        <v>3223.4</v>
      </c>
      <c r="F205" s="61">
        <f>SUM(F206+F209)</f>
        <v>2445.9</v>
      </c>
      <c r="G205" s="61">
        <f>SUM(G206+G209)</f>
        <v>2445.9</v>
      </c>
    </row>
    <row r="206" spans="1:7" ht="67.5">
      <c r="A206" s="109" t="s">
        <v>30</v>
      </c>
      <c r="B206" s="45" t="s">
        <v>35</v>
      </c>
      <c r="C206" s="45" t="s">
        <v>147</v>
      </c>
      <c r="D206" s="45" t="s">
        <v>5</v>
      </c>
      <c r="E206" s="65">
        <f aca="true" t="shared" si="17" ref="E206:G207">E207</f>
        <v>2867.1</v>
      </c>
      <c r="F206" s="65">
        <f t="shared" si="17"/>
        <v>2089.6</v>
      </c>
      <c r="G206" s="65">
        <f t="shared" si="17"/>
        <v>2089.6</v>
      </c>
    </row>
    <row r="207" spans="1:7" ht="12.75">
      <c r="A207" s="95" t="s">
        <v>51</v>
      </c>
      <c r="B207" s="89" t="s">
        <v>35</v>
      </c>
      <c r="C207" s="89" t="s">
        <v>147</v>
      </c>
      <c r="D207" s="89" t="s">
        <v>50</v>
      </c>
      <c r="E207" s="94">
        <f t="shared" si="17"/>
        <v>2867.1</v>
      </c>
      <c r="F207" s="94">
        <f t="shared" si="17"/>
        <v>2089.6</v>
      </c>
      <c r="G207" s="94">
        <f t="shared" si="17"/>
        <v>2089.6</v>
      </c>
    </row>
    <row r="208" spans="1:7" ht="12.75">
      <c r="A208" s="95" t="s">
        <v>68</v>
      </c>
      <c r="B208" s="89" t="s">
        <v>35</v>
      </c>
      <c r="C208" s="89" t="s">
        <v>147</v>
      </c>
      <c r="D208" s="89" t="s">
        <v>67</v>
      </c>
      <c r="E208" s="94">
        <v>2867.1</v>
      </c>
      <c r="F208" s="94">
        <v>2089.6</v>
      </c>
      <c r="G208" s="94">
        <v>2089.6</v>
      </c>
    </row>
    <row r="209" spans="1:7" ht="24">
      <c r="A209" s="102" t="s">
        <v>41</v>
      </c>
      <c r="B209" s="72" t="s">
        <v>40</v>
      </c>
      <c r="C209" s="72" t="s">
        <v>77</v>
      </c>
      <c r="D209" s="72" t="s">
        <v>5</v>
      </c>
      <c r="E209" s="63">
        <f aca="true" t="shared" si="18" ref="E209:F211">E210</f>
        <v>356.3</v>
      </c>
      <c r="F209" s="63">
        <f t="shared" si="18"/>
        <v>356.3</v>
      </c>
      <c r="G209" s="63">
        <f>G210</f>
        <v>356.3</v>
      </c>
    </row>
    <row r="210" spans="1:7" ht="67.5">
      <c r="A210" s="109" t="s">
        <v>30</v>
      </c>
      <c r="B210" s="45" t="s">
        <v>40</v>
      </c>
      <c r="C210" s="45" t="s">
        <v>147</v>
      </c>
      <c r="D210" s="45" t="s">
        <v>5</v>
      </c>
      <c r="E210" s="65">
        <f t="shared" si="18"/>
        <v>356.3</v>
      </c>
      <c r="F210" s="65">
        <f t="shared" si="18"/>
        <v>356.3</v>
      </c>
      <c r="G210" s="65">
        <f>G211</f>
        <v>356.3</v>
      </c>
    </row>
    <row r="211" spans="1:7" ht="12.75">
      <c r="A211" s="95" t="s">
        <v>51</v>
      </c>
      <c r="B211" s="89" t="s">
        <v>40</v>
      </c>
      <c r="C211" s="89" t="s">
        <v>147</v>
      </c>
      <c r="D211" s="89" t="s">
        <v>50</v>
      </c>
      <c r="E211" s="94">
        <f t="shared" si="18"/>
        <v>356.3</v>
      </c>
      <c r="F211" s="94">
        <f t="shared" si="18"/>
        <v>356.3</v>
      </c>
      <c r="G211" s="94">
        <f>G212</f>
        <v>356.3</v>
      </c>
    </row>
    <row r="212" spans="1:7" ht="12.75">
      <c r="A212" s="95" t="s">
        <v>68</v>
      </c>
      <c r="B212" s="89" t="s">
        <v>40</v>
      </c>
      <c r="C212" s="89" t="s">
        <v>147</v>
      </c>
      <c r="D212" s="89" t="s">
        <v>67</v>
      </c>
      <c r="E212" s="94">
        <v>356.3</v>
      </c>
      <c r="F212" s="94">
        <v>356.3</v>
      </c>
      <c r="G212" s="94">
        <v>356.3</v>
      </c>
    </row>
    <row r="213" spans="1:7" s="39" customFormat="1" ht="12">
      <c r="A213" s="40" t="s">
        <v>23</v>
      </c>
      <c r="B213" s="8" t="s">
        <v>24</v>
      </c>
      <c r="C213" s="8" t="s">
        <v>77</v>
      </c>
      <c r="D213" s="8" t="s">
        <v>5</v>
      </c>
      <c r="E213" s="63">
        <f>SUM(E214)</f>
        <v>161.7</v>
      </c>
      <c r="F213" s="63">
        <f>SUM(F214)</f>
        <v>168</v>
      </c>
      <c r="G213" s="63">
        <f>SUM(G214)</f>
        <v>168</v>
      </c>
    </row>
    <row r="214" spans="1:7" s="37" customFormat="1" ht="12.75">
      <c r="A214" s="127" t="s">
        <v>25</v>
      </c>
      <c r="B214" s="31" t="s">
        <v>7</v>
      </c>
      <c r="C214" s="31" t="s">
        <v>77</v>
      </c>
      <c r="D214" s="31" t="s">
        <v>5</v>
      </c>
      <c r="E214" s="65">
        <f aca="true" t="shared" si="19" ref="E214:F218">E215</f>
        <v>161.7</v>
      </c>
      <c r="F214" s="65">
        <f t="shared" si="19"/>
        <v>168</v>
      </c>
      <c r="G214" s="65">
        <f>G215</f>
        <v>168</v>
      </c>
    </row>
    <row r="215" spans="1:7" ht="12.75">
      <c r="A215" s="52" t="s">
        <v>58</v>
      </c>
      <c r="B215" s="45" t="s">
        <v>7</v>
      </c>
      <c r="C215" s="45" t="s">
        <v>77</v>
      </c>
      <c r="D215" s="45" t="s">
        <v>5</v>
      </c>
      <c r="E215" s="66">
        <f t="shared" si="19"/>
        <v>161.7</v>
      </c>
      <c r="F215" s="66">
        <f t="shared" si="19"/>
        <v>168</v>
      </c>
      <c r="G215" s="66">
        <f>G216</f>
        <v>168</v>
      </c>
    </row>
    <row r="216" spans="1:7" ht="33.75">
      <c r="A216" s="36" t="s">
        <v>203</v>
      </c>
      <c r="B216" s="5" t="s">
        <v>7</v>
      </c>
      <c r="C216" s="5" t="s">
        <v>101</v>
      </c>
      <c r="D216" s="5" t="s">
        <v>5</v>
      </c>
      <c r="E216" s="60">
        <f t="shared" si="19"/>
        <v>161.7</v>
      </c>
      <c r="F216" s="19">
        <f t="shared" si="19"/>
        <v>168</v>
      </c>
      <c r="G216" s="19">
        <f>G217</f>
        <v>168</v>
      </c>
    </row>
    <row r="217" spans="1:7" ht="12.75">
      <c r="A217" s="36" t="s">
        <v>162</v>
      </c>
      <c r="B217" s="5" t="s">
        <v>7</v>
      </c>
      <c r="C217" s="5" t="s">
        <v>163</v>
      </c>
      <c r="D217" s="5" t="s">
        <v>5</v>
      </c>
      <c r="E217" s="60">
        <f t="shared" si="19"/>
        <v>161.7</v>
      </c>
      <c r="F217" s="19">
        <f t="shared" si="19"/>
        <v>168</v>
      </c>
      <c r="G217" s="19">
        <f>G218</f>
        <v>168</v>
      </c>
    </row>
    <row r="218" spans="1:7" ht="12.75">
      <c r="A218" s="84" t="s">
        <v>26</v>
      </c>
      <c r="B218" s="85" t="s">
        <v>7</v>
      </c>
      <c r="C218" s="85" t="s">
        <v>163</v>
      </c>
      <c r="D218" s="85" t="s">
        <v>57</v>
      </c>
      <c r="E218" s="94">
        <f t="shared" si="19"/>
        <v>161.7</v>
      </c>
      <c r="F218" s="94">
        <f t="shared" si="19"/>
        <v>168</v>
      </c>
      <c r="G218" s="94">
        <f>G219</f>
        <v>168</v>
      </c>
    </row>
    <row r="219" spans="1:7" ht="12.75">
      <c r="A219" s="96" t="s">
        <v>72</v>
      </c>
      <c r="B219" s="85" t="s">
        <v>7</v>
      </c>
      <c r="C219" s="85" t="s">
        <v>163</v>
      </c>
      <c r="D219" s="85" t="s">
        <v>90</v>
      </c>
      <c r="E219" s="94">
        <v>161.7</v>
      </c>
      <c r="F219" s="94">
        <v>168</v>
      </c>
      <c r="G219" s="94">
        <v>168</v>
      </c>
    </row>
    <row r="220" spans="1:7" ht="12.75">
      <c r="A220" s="58" t="s">
        <v>36</v>
      </c>
      <c r="B220" s="8" t="s">
        <v>38</v>
      </c>
      <c r="C220" s="8" t="s">
        <v>77</v>
      </c>
      <c r="D220" s="8" t="s">
        <v>5</v>
      </c>
      <c r="E220" s="61">
        <f aca="true" t="shared" si="20" ref="E220:G221">SUM(E221)</f>
        <v>66.6</v>
      </c>
      <c r="F220" s="61">
        <f t="shared" si="20"/>
        <v>66.6</v>
      </c>
      <c r="G220" s="61">
        <f t="shared" si="20"/>
        <v>66.6</v>
      </c>
    </row>
    <row r="221" spans="1:7" ht="12.75">
      <c r="A221" s="57" t="s">
        <v>37</v>
      </c>
      <c r="B221" s="45" t="s">
        <v>39</v>
      </c>
      <c r="C221" s="45" t="s">
        <v>77</v>
      </c>
      <c r="D221" s="45" t="s">
        <v>5</v>
      </c>
      <c r="E221" s="66">
        <f t="shared" si="20"/>
        <v>66.6</v>
      </c>
      <c r="F221" s="66">
        <f t="shared" si="20"/>
        <v>66.6</v>
      </c>
      <c r="G221" s="66">
        <f t="shared" si="20"/>
        <v>66.6</v>
      </c>
    </row>
    <row r="222" spans="1:7" s="39" customFormat="1" ht="67.5">
      <c r="A222" s="82" t="s">
        <v>30</v>
      </c>
      <c r="B222" s="45" t="s">
        <v>39</v>
      </c>
      <c r="C222" s="45" t="s">
        <v>147</v>
      </c>
      <c r="D222" s="45" t="s">
        <v>5</v>
      </c>
      <c r="E222" s="83">
        <v>66.6</v>
      </c>
      <c r="F222" s="83">
        <v>66.6</v>
      </c>
      <c r="G222" s="83">
        <v>66.6</v>
      </c>
    </row>
    <row r="223" spans="1:7" s="39" customFormat="1" ht="12">
      <c r="A223" s="95" t="s">
        <v>51</v>
      </c>
      <c r="B223" s="89" t="s">
        <v>39</v>
      </c>
      <c r="C223" s="89" t="s">
        <v>147</v>
      </c>
      <c r="D223" s="89" t="s">
        <v>50</v>
      </c>
      <c r="E223" s="103">
        <v>66.6</v>
      </c>
      <c r="F223" s="103">
        <v>66.6</v>
      </c>
      <c r="G223" s="103">
        <v>66.6</v>
      </c>
    </row>
    <row r="224" spans="1:7" s="39" customFormat="1" ht="12">
      <c r="A224" s="95" t="s">
        <v>68</v>
      </c>
      <c r="B224" s="89" t="s">
        <v>39</v>
      </c>
      <c r="C224" s="89" t="s">
        <v>147</v>
      </c>
      <c r="D224" s="89" t="s">
        <v>67</v>
      </c>
      <c r="E224" s="103">
        <v>66.6</v>
      </c>
      <c r="F224" s="103">
        <v>66.6</v>
      </c>
      <c r="G224" s="103">
        <v>66.6</v>
      </c>
    </row>
    <row r="225" spans="1:7" s="10" customFormat="1" ht="12">
      <c r="A225" s="41" t="s">
        <v>27</v>
      </c>
      <c r="B225" s="38" t="s">
        <v>28</v>
      </c>
      <c r="C225" s="38" t="s">
        <v>77</v>
      </c>
      <c r="D225" s="38" t="s">
        <v>5</v>
      </c>
      <c r="E225" s="124">
        <f>SUM(E12+E61+E68+E120+E200+E213+E220+E205+E89)+E195</f>
        <v>38044.29999999999</v>
      </c>
      <c r="F225" s="43">
        <f>SUM(F12+F61+F68+F120+F200+F213+F220+F205+F89)+F195</f>
        <v>25309.6</v>
      </c>
      <c r="G225" s="43">
        <f>SUM(G12+G61+G68+G120+G200+G213+G220+G205+G89)+G195</f>
        <v>15811.5</v>
      </c>
    </row>
    <row r="226" spans="1:7" ht="12.75">
      <c r="A226" s="32"/>
      <c r="B226" s="33"/>
      <c r="C226" s="34"/>
      <c r="D226" s="34"/>
      <c r="E226" s="125"/>
      <c r="F226" s="35"/>
      <c r="G226" s="35"/>
    </row>
  </sheetData>
  <sheetProtection/>
  <mergeCells count="13">
    <mergeCell ref="D1:G1"/>
    <mergeCell ref="D3:G3"/>
    <mergeCell ref="D4:G4"/>
    <mergeCell ref="C6:G6"/>
    <mergeCell ref="A7:G7"/>
    <mergeCell ref="D2:G2"/>
    <mergeCell ref="A9:A10"/>
    <mergeCell ref="B9:B10"/>
    <mergeCell ref="C9:C10"/>
    <mergeCell ref="D9:D10"/>
    <mergeCell ref="G9:G10"/>
    <mergeCell ref="E9:E10"/>
    <mergeCell ref="F9:F10"/>
  </mergeCells>
  <printOptions horizontalCentered="1"/>
  <pageMargins left="0.37" right="0.17" top="0.17" bottom="0.41" header="0.21" footer="0.1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RePack by Diakov</cp:lastModifiedBy>
  <cp:lastPrinted>2022-01-17T05:59:04Z</cp:lastPrinted>
  <dcterms:created xsi:type="dcterms:W3CDTF">2003-08-18T06:31:02Z</dcterms:created>
  <dcterms:modified xsi:type="dcterms:W3CDTF">2022-01-17T05:59:18Z</dcterms:modified>
  <cp:category/>
  <cp:version/>
  <cp:contentType/>
  <cp:contentStatus/>
</cp:coreProperties>
</file>