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1" i="1" l="1"/>
  <c r="R92" i="1"/>
  <c r="R93" i="1"/>
  <c r="P75" i="1" l="1"/>
  <c r="Q59" i="1" l="1"/>
  <c r="P59" i="1"/>
  <c r="Q74" i="1" l="1"/>
  <c r="K22" i="1"/>
  <c r="L22" i="1"/>
  <c r="M22" i="1"/>
  <c r="O22" i="1"/>
  <c r="J22" i="1"/>
  <c r="P24" i="1"/>
  <c r="Q23" i="1" l="1"/>
  <c r="Q24" i="1"/>
  <c r="P23" i="1"/>
  <c r="P22" i="1" s="1"/>
  <c r="R23" i="1" l="1"/>
  <c r="R24" i="1"/>
  <c r="Q22" i="1"/>
  <c r="O49" i="1" l="1"/>
  <c r="O7" i="1" l="1"/>
  <c r="O84" i="1"/>
  <c r="N84" i="1"/>
  <c r="M63" i="1"/>
  <c r="N63" i="1"/>
  <c r="O63" i="1"/>
  <c r="L63" i="1"/>
  <c r="Q61" i="1" l="1"/>
  <c r="P61" i="1"/>
  <c r="Q66" i="1"/>
  <c r="P66" i="1"/>
  <c r="N7" i="1"/>
  <c r="Q17" i="1"/>
  <c r="P17" i="1"/>
  <c r="R61" i="1" l="1"/>
  <c r="R17" i="1"/>
  <c r="R66" i="1"/>
  <c r="N88" i="1"/>
  <c r="Q40" i="1"/>
  <c r="P40" i="1"/>
  <c r="R40" i="1" l="1"/>
  <c r="Q35" i="1" l="1"/>
  <c r="P35" i="1"/>
  <c r="P36" i="1" l="1"/>
  <c r="K63" i="1" l="1"/>
  <c r="K37" i="1" l="1"/>
  <c r="L37" i="1"/>
  <c r="M37" i="1"/>
  <c r="N37" i="1"/>
  <c r="O37" i="1"/>
  <c r="J37" i="1"/>
  <c r="J63" i="1"/>
  <c r="Q65" i="1"/>
  <c r="Q64" i="1"/>
  <c r="P64" i="1"/>
  <c r="Q63" i="1" l="1"/>
  <c r="Q85" i="1"/>
  <c r="Q86" i="1"/>
  <c r="R64" i="1"/>
  <c r="P65" i="1"/>
  <c r="P63" i="1" s="1"/>
  <c r="Q73" i="1"/>
  <c r="P74" i="1"/>
  <c r="P73" i="1"/>
  <c r="Q84" i="1" l="1"/>
  <c r="R73" i="1"/>
  <c r="R65" i="1"/>
  <c r="R74" i="1"/>
  <c r="M84" i="1"/>
  <c r="L84" i="1"/>
  <c r="P85" i="1"/>
  <c r="P86" i="1"/>
  <c r="O88" i="1"/>
  <c r="O87" i="1" s="1"/>
  <c r="M87" i="1"/>
  <c r="L88" i="1"/>
  <c r="L87" i="1" s="1"/>
  <c r="N87" i="1"/>
  <c r="M72" i="1"/>
  <c r="N72" i="1"/>
  <c r="O72" i="1"/>
  <c r="P72" i="1"/>
  <c r="Q72" i="1"/>
  <c r="L72" i="1"/>
  <c r="N58" i="1"/>
  <c r="O58" i="1"/>
  <c r="M58" i="1"/>
  <c r="L58" i="1"/>
  <c r="Q58" i="1" l="1"/>
  <c r="Q60" i="1"/>
  <c r="P58" i="1"/>
  <c r="P84" i="1"/>
  <c r="R86" i="1"/>
  <c r="R85" i="1"/>
  <c r="R59" i="1"/>
  <c r="R58" i="1" s="1"/>
  <c r="Q81" i="1"/>
  <c r="P81" i="1"/>
  <c r="R60" i="1" l="1"/>
  <c r="Q16" i="1"/>
  <c r="P16" i="1"/>
  <c r="R16" i="1" l="1"/>
  <c r="N49" i="1"/>
  <c r="O46" i="1"/>
  <c r="N46" i="1"/>
  <c r="M27" i="1"/>
  <c r="N27" i="1"/>
  <c r="O27" i="1"/>
  <c r="L27" i="1"/>
  <c r="Q69" i="1"/>
  <c r="Q70" i="1"/>
  <c r="P69" i="1"/>
  <c r="P70" i="1"/>
  <c r="O68" i="1"/>
  <c r="N68" i="1"/>
  <c r="R70" i="1" l="1"/>
  <c r="R69" i="1"/>
  <c r="Q79" i="1"/>
  <c r="Q80" i="1"/>
  <c r="P79" i="1"/>
  <c r="P80" i="1"/>
  <c r="M52" i="1"/>
  <c r="N52" i="1"/>
  <c r="O52" i="1"/>
  <c r="L52" i="1"/>
  <c r="O55" i="1"/>
  <c r="N55" i="1"/>
  <c r="O41" i="1"/>
  <c r="N41" i="1"/>
  <c r="M18" i="1"/>
  <c r="N18" i="1"/>
  <c r="O18" i="1"/>
  <c r="L18" i="1"/>
  <c r="P21" i="1"/>
  <c r="R79" i="1" l="1"/>
  <c r="Q38" i="1" l="1"/>
  <c r="Q39" i="1"/>
  <c r="P38" i="1"/>
  <c r="P39" i="1"/>
  <c r="R39" i="1" l="1"/>
  <c r="P37" i="1"/>
  <c r="Q37" i="1"/>
  <c r="R38" i="1"/>
  <c r="R37" i="1" l="1"/>
  <c r="P67" i="1" l="1"/>
  <c r="E461" i="1" l="1"/>
  <c r="Q8" i="1" l="1"/>
  <c r="Q9" i="1"/>
  <c r="Q10" i="1"/>
  <c r="Q11" i="1"/>
  <c r="Q12" i="1"/>
  <c r="Q13" i="1"/>
  <c r="Q14" i="1"/>
  <c r="Q15" i="1"/>
  <c r="Q19" i="1"/>
  <c r="Q20" i="1"/>
  <c r="Q21" i="1"/>
  <c r="Q25" i="1"/>
  <c r="Q26" i="1"/>
  <c r="Q28" i="1"/>
  <c r="Q29" i="1"/>
  <c r="Q30" i="1"/>
  <c r="Q31" i="1"/>
  <c r="Q32" i="1"/>
  <c r="Q33" i="1"/>
  <c r="Q34" i="1"/>
  <c r="Q36" i="1"/>
  <c r="Q42" i="1"/>
  <c r="Q43" i="1"/>
  <c r="Q44" i="1"/>
  <c r="Q45" i="1"/>
  <c r="Q47" i="1"/>
  <c r="Q48" i="1"/>
  <c r="Q50" i="1"/>
  <c r="Q51" i="1"/>
  <c r="Q53" i="1"/>
  <c r="Q54" i="1"/>
  <c r="Q56" i="1"/>
  <c r="Q57" i="1"/>
  <c r="Q62" i="1"/>
  <c r="Q67" i="1"/>
  <c r="Q68" i="1"/>
  <c r="Q71" i="1"/>
  <c r="Q75" i="1"/>
  <c r="Q76" i="1"/>
  <c r="Q77" i="1"/>
  <c r="Q78" i="1"/>
  <c r="Q82" i="1"/>
  <c r="Q83" i="1"/>
  <c r="Q89" i="1"/>
  <c r="Q90" i="1"/>
  <c r="P8" i="1"/>
  <c r="P9" i="1"/>
  <c r="P10" i="1"/>
  <c r="P11" i="1"/>
  <c r="P12" i="1"/>
  <c r="P13" i="1"/>
  <c r="P14" i="1"/>
  <c r="P15" i="1"/>
  <c r="P19" i="1"/>
  <c r="P20" i="1"/>
  <c r="P25" i="1"/>
  <c r="P26" i="1"/>
  <c r="P27" i="1"/>
  <c r="P28" i="1"/>
  <c r="P29" i="1"/>
  <c r="P30" i="1"/>
  <c r="P31" i="1"/>
  <c r="P32" i="1"/>
  <c r="P33" i="1"/>
  <c r="P34" i="1"/>
  <c r="P41" i="1"/>
  <c r="P42" i="1"/>
  <c r="P43" i="1"/>
  <c r="P44" i="1"/>
  <c r="P45" i="1"/>
  <c r="P46" i="1"/>
  <c r="P47" i="1"/>
  <c r="P48" i="1"/>
  <c r="P49" i="1"/>
  <c r="P50" i="1"/>
  <c r="P51" i="1"/>
  <c r="P53" i="1"/>
  <c r="P54" i="1"/>
  <c r="P56" i="1"/>
  <c r="P57" i="1"/>
  <c r="P62" i="1"/>
  <c r="P68" i="1"/>
  <c r="P71" i="1"/>
  <c r="P76" i="1"/>
  <c r="P77" i="1"/>
  <c r="P78" i="1"/>
  <c r="P82" i="1"/>
  <c r="P83" i="1"/>
  <c r="P89" i="1"/>
  <c r="P90" i="1"/>
  <c r="R62" i="1" l="1"/>
  <c r="P7" i="1"/>
  <c r="Q7" i="1"/>
  <c r="Q88" i="1"/>
  <c r="Q87" i="1" s="1"/>
  <c r="P88" i="1"/>
  <c r="P87" i="1" s="1"/>
  <c r="R67" i="1"/>
  <c r="R54" i="1"/>
  <c r="R29" i="1"/>
  <c r="R15" i="1"/>
  <c r="R11" i="1"/>
  <c r="R80" i="1"/>
  <c r="R36" i="1"/>
  <c r="R32" i="1"/>
  <c r="R28" i="1"/>
  <c r="R14" i="1"/>
  <c r="R10" i="1"/>
  <c r="R35" i="1"/>
  <c r="R31" i="1"/>
  <c r="R68" i="1"/>
  <c r="R44" i="1"/>
  <c r="R76" i="1"/>
  <c r="R48" i="1"/>
  <c r="R43" i="1"/>
  <c r="R82" i="1"/>
  <c r="R78" i="1"/>
  <c r="R72" i="1"/>
  <c r="R57" i="1"/>
  <c r="R51" i="1"/>
  <c r="R47" i="1"/>
  <c r="R42" i="1"/>
  <c r="R20" i="1"/>
  <c r="R13" i="1"/>
  <c r="R9" i="1"/>
  <c r="R77" i="1"/>
  <c r="R71" i="1"/>
  <c r="R56" i="1"/>
  <c r="R50" i="1"/>
  <c r="R30" i="1"/>
  <c r="R25" i="1"/>
  <c r="R19" i="1"/>
  <c r="R12" i="1"/>
  <c r="R8" i="1"/>
  <c r="R22" i="1"/>
  <c r="R75" i="1"/>
  <c r="R34" i="1"/>
  <c r="R21" i="1"/>
  <c r="R84" i="1"/>
  <c r="R90" i="1"/>
  <c r="R89" i="1"/>
  <c r="R83" i="1"/>
  <c r="R63" i="1"/>
  <c r="R53" i="1"/>
  <c r="R33" i="1"/>
  <c r="R26" i="1"/>
  <c r="R45" i="1"/>
  <c r="K92" i="1"/>
  <c r="K91" i="1"/>
  <c r="M92" i="1"/>
  <c r="Q41" i="1"/>
  <c r="R41" i="1" s="1"/>
  <c r="Q46" i="1"/>
  <c r="R46" i="1" s="1"/>
  <c r="Q18" i="1"/>
  <c r="Q27" i="1"/>
  <c r="R27" i="1" s="1"/>
  <c r="M91" i="1"/>
  <c r="Q49" i="1"/>
  <c r="R49" i="1" s="1"/>
  <c r="R88" i="1" l="1"/>
  <c r="M93" i="1"/>
  <c r="K93" i="1"/>
  <c r="R7" i="1"/>
  <c r="R81" i="1"/>
  <c r="Q52" i="1"/>
  <c r="Q55" i="1"/>
  <c r="O92" i="1"/>
  <c r="O91" i="1"/>
  <c r="F7" i="1"/>
  <c r="I7" i="1"/>
  <c r="F18" i="1"/>
  <c r="I18" i="1"/>
  <c r="P18" i="1"/>
  <c r="P55" i="1"/>
  <c r="J91" i="1"/>
  <c r="L91" i="1"/>
  <c r="J92" i="1"/>
  <c r="O93" i="1" l="1"/>
  <c r="R87" i="1"/>
  <c r="R18" i="1"/>
  <c r="R55" i="1"/>
  <c r="Q92" i="1"/>
  <c r="L92" i="1"/>
  <c r="L93" i="1" s="1"/>
  <c r="P52" i="1"/>
  <c r="Q91" i="1"/>
  <c r="J93" i="1"/>
  <c r="N92" i="1"/>
  <c r="N91" i="1"/>
  <c r="Q93" i="1" l="1"/>
  <c r="N93" i="1"/>
  <c r="P91" i="1"/>
  <c r="R52" i="1"/>
  <c r="P92" i="1"/>
  <c r="P93" i="1" l="1"/>
</calcChain>
</file>

<file path=xl/sharedStrings.xml><?xml version="1.0" encoding="utf-8"?>
<sst xmlns="http://schemas.openxmlformats.org/spreadsheetml/2006/main" count="153" uniqueCount="118">
  <si>
    <t>№ п/п</t>
  </si>
  <si>
    <t>Наименование программ</t>
  </si>
  <si>
    <t>Исполнитель</t>
  </si>
  <si>
    <t>Сумма по прог-рамме федер.</t>
  </si>
  <si>
    <t>Сумма по прог-рамме  обл.</t>
  </si>
  <si>
    <t>Сумма по прог-рамме мест.</t>
  </si>
  <si>
    <t>1</t>
  </si>
  <si>
    <t>администрация</t>
  </si>
  <si>
    <t>УФК и С</t>
  </si>
  <si>
    <t>ФУ</t>
  </si>
  <si>
    <t>УО</t>
  </si>
  <si>
    <t>УКиМП</t>
  </si>
  <si>
    <t>Сельск.Хоз-во</t>
  </si>
  <si>
    <t>2</t>
  </si>
  <si>
    <t xml:space="preserve"> администрация </t>
  </si>
  <si>
    <t>земельная палата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</si>
  <si>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</si>
  <si>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</si>
  <si>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</si>
  <si>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</si>
  <si>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</si>
  <si>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</si>
  <si>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</si>
  <si>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</si>
  <si>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</si>
  <si>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</si>
  <si>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</si>
  <si>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</si>
  <si>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район</t>
  </si>
  <si>
    <t>город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</si>
  <si>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</si>
  <si>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</si>
  <si>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</si>
  <si>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</si>
  <si>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</si>
  <si>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</si>
  <si>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</si>
  <si>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</si>
  <si>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район 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</si>
  <si>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</si>
  <si>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</si>
  <si>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</si>
  <si>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</si>
  <si>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</si>
  <si>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</si>
  <si>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</si>
  <si>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</si>
  <si>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</si>
  <si>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</si>
  <si>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</si>
  <si>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</si>
  <si>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</si>
  <si>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</si>
  <si>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</si>
  <si>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</si>
  <si>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</si>
  <si>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</si>
  <si>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город </t>
  </si>
  <si>
    <t>итого</t>
  </si>
  <si>
    <t>21-40</t>
  </si>
  <si>
    <t>пункт 1-20</t>
  </si>
  <si>
    <t>федеральный б-т</t>
  </si>
  <si>
    <t>областной б-т</t>
  </si>
  <si>
    <t>районный б-т</t>
  </si>
  <si>
    <t xml:space="preserve">Итого  </t>
  </si>
  <si>
    <t>тыс.руб.</t>
  </si>
  <si>
    <t>% исполнения</t>
  </si>
  <si>
    <t>МКУ "Районное хоз-во</t>
  </si>
  <si>
    <t>План на 2022 год</t>
  </si>
  <si>
    <t xml:space="preserve">администрация </t>
  </si>
  <si>
    <t>Исполнено на 01.01.2023</t>
  </si>
  <si>
    <t>Информатизация муниципального образования Вязниковский район</t>
  </si>
  <si>
    <t xml:space="preserve">Создание системы кадастра недвижимости на территории Вязниковского района </t>
  </si>
  <si>
    <t xml:space="preserve"> Переселение граждан из аварийного жилищного фонда, распопоженного на территории муниципального образовани город Взники</t>
  </si>
  <si>
    <t>Сохранение и использование объектов культурного наследия Вязниковского района</t>
  </si>
  <si>
    <t xml:space="preserve">Дорожное хозяйство муниципального образования город  Вязники </t>
  </si>
  <si>
    <t>Комплексные меры по профилактике правонарушений в Вязниковском районе</t>
  </si>
  <si>
    <t xml:space="preserve">Обеспечение пожарной безопасности на территории муниципального образования город Вязники </t>
  </si>
  <si>
    <t xml:space="preserve">Обеспечение охраны жизни людей на водных объектах, расположенных  на территории муниципального образования город Вязники </t>
  </si>
  <si>
    <t>Благоустройство на территории муниципального образования город Вязники</t>
  </si>
  <si>
    <t xml:space="preserve">Обеспечение безопасности дорожного движения на территории муниципального образования город Вязники  </t>
  </si>
  <si>
    <t xml:space="preserve">Молодежь Вязниковского района </t>
  </si>
  <si>
    <t xml:space="preserve">Сохранение и развитие культуры Вязниковского района </t>
  </si>
  <si>
    <t xml:space="preserve">Развитие и модернизация материально-технической базы учреждений культуры  Вязниковского района </t>
  </si>
  <si>
    <t>Развитие туризма  в Вязниковском районе</t>
  </si>
  <si>
    <t>Обеспечение деятельности муниципальных учреждений в области культуры и дополнительного образования детей в сфере культуры Вязниковского района</t>
  </si>
  <si>
    <t>Организация временного трудоустройства несовершеннолетних граждан Вязниковского района</t>
  </si>
  <si>
    <t>Комплексные меры противодействия незаконному потреблению наркотических средств, психотропных веществ и их незаконному обороту в Вязниковском районе</t>
  </si>
  <si>
    <t>Развитие системы гражданской обороны, защиты населения от чрезвычайных ситуаций и снижения рисков их возникновения на территории Вязниковского района</t>
  </si>
  <si>
    <t>Дорожное хозяйство Вязниковского района</t>
  </si>
  <si>
    <t xml:space="preserve">Чистая вода Вязниковского района </t>
  </si>
  <si>
    <t>Реализация государственной национальной политики на территории Вязниковского района Владимирской области</t>
  </si>
  <si>
    <t>Переспективы развития муниципальных учреждений физкультурно-спортивной направленности, подведомственных управлению физической культуры и спорта админстрации  Вязниковского района</t>
  </si>
  <si>
    <t>Развитие физической культуры и спорта в Вязниковском районе</t>
  </si>
  <si>
    <t>Развитие  и поддержка малого и среднего предпринимательства Вязниковского  района</t>
  </si>
  <si>
    <t xml:space="preserve"> Энергосбережение и повышение энергетической эффективности на территории Вязниковского района  </t>
  </si>
  <si>
    <t>Содержание и ремонт муниципального имущества и повышение надежности обеспечения коммунальными услугами населения  Вязниковского района</t>
  </si>
  <si>
    <t xml:space="preserve"> Обеспечение жильем многодетных семей   Вязниковского района </t>
  </si>
  <si>
    <t xml:space="preserve"> Создание условий для обеспечения доступным и комфортным жильем отдельных категорий граждан   Вязниковского района, установленных законодательством</t>
  </si>
  <si>
    <t xml:space="preserve">Обеспечение жильем молодых семей   Вязниковского района </t>
  </si>
  <si>
    <t xml:space="preserve">Развитие сельского хозяйства   Вязниковского района </t>
  </si>
  <si>
    <t xml:space="preserve">Развитие муниципальной службы в администрации  Вязниковского района </t>
  </si>
  <si>
    <t>Обеспечение территорий документацией для осуществления градостроительной деятельности  Вязниковского района</t>
  </si>
  <si>
    <t>Социальное жилье</t>
  </si>
  <si>
    <t>Стимулирование развития жилищного строительства Вязниковского района</t>
  </si>
  <si>
    <t xml:space="preserve">Обеспечение экологической безопасности и качества окружающей среды на территории Вязниковского района </t>
  </si>
  <si>
    <t>Приложение № 2</t>
  </si>
  <si>
    <t>к пояснительной записке</t>
  </si>
  <si>
    <t>Исполнение 
муниципальных программ по Вязниковскому району за 2022 год.</t>
  </si>
  <si>
    <t>Администрация</t>
  </si>
  <si>
    <t>УСиА</t>
  </si>
  <si>
    <t>СНД</t>
  </si>
  <si>
    <t>МКУ "Районное хоз-во"</t>
  </si>
  <si>
    <t>Формирование современной городской среды муниципального образования город Вязники</t>
  </si>
  <si>
    <t>Капитальный ремонт многоквартирных домов и содержание жилищного фонда муниципальных образований Вязниковского района</t>
  </si>
  <si>
    <t xml:space="preserve">Развитие образования в  Вязниковском районе </t>
  </si>
  <si>
    <t>О мерах поддержки учреждений здравоохранения в   Вязниковском  районе</t>
  </si>
  <si>
    <t xml:space="preserve">Социальная защита населения   Вязниковского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</si>
</sst>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ont="1" applyFill="1" applyBorder="1"/>
    <xf numFmtId="0" fontId="0" fillId="5" borderId="0" xfId="0" applyFill="1"/>
    <xf numFmtId="165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/>
    <xf numFmtId="164" fontId="2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6" xfId="0" applyFont="1" applyFill="1" applyBorder="1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/>
    </xf>
    <xf numFmtId="164" fontId="0" fillId="0" borderId="0" xfId="0" applyNumberFormat="1" applyFill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1"/>
  <sheetViews>
    <sheetView tabSelected="1" topLeftCell="A52" workbookViewId="0">
      <selection activeCell="B55" sqref="B55"/>
    </sheetView>
  </sheetViews>
  <sheetFormatPr defaultRowHeight="15" x14ac:dyDescent="0.25"/>
  <cols>
    <col min="1" max="1" width="5.5703125" style="37" customWidth="1"/>
    <col min="2" max="2" width="26.140625" style="38" customWidth="1"/>
    <col min="3" max="3" width="0.140625" style="10" hidden="1" customWidth="1"/>
    <col min="4" max="4" width="9" style="10" hidden="1" customWidth="1"/>
    <col min="5" max="5" width="9.140625" style="10" hidden="1" customWidth="1"/>
    <col min="6" max="6" width="8.85546875" style="10" hidden="1" customWidth="1"/>
    <col min="7" max="7" width="9.5703125" style="10" hidden="1" customWidth="1"/>
    <col min="8" max="8" width="9" style="10" hidden="1" customWidth="1"/>
    <col min="9" max="9" width="9.85546875" style="11" hidden="1" customWidth="1"/>
    <col min="10" max="10" width="10.42578125" style="12" customWidth="1"/>
    <col min="11" max="11" width="11" style="12" customWidth="1"/>
    <col min="12" max="12" width="11.140625" style="12" customWidth="1"/>
    <col min="13" max="13" width="11.42578125" style="12" customWidth="1"/>
    <col min="14" max="14" width="9.85546875" style="12" customWidth="1"/>
    <col min="15" max="15" width="11.5703125" style="12" customWidth="1"/>
    <col min="16" max="16" width="10.85546875" style="12" customWidth="1"/>
    <col min="17" max="17" width="11.7109375" style="12" customWidth="1"/>
    <col min="18" max="18" width="8" style="6" customWidth="1"/>
    <col min="217" max="217" width="5.5703125" customWidth="1"/>
    <col min="218" max="218" width="27" customWidth="1"/>
    <col min="219" max="219" width="27.85546875" customWidth="1"/>
    <col min="220" max="220" width="10.140625" customWidth="1"/>
    <col min="221" max="221" width="11.28515625" customWidth="1"/>
    <col min="222" max="222" width="11.42578125" customWidth="1"/>
    <col min="223" max="225" width="9.7109375" customWidth="1"/>
    <col min="226" max="228" width="9.140625" customWidth="1"/>
    <col min="229" max="231" width="8" customWidth="1"/>
    <col min="232" max="234" width="9" customWidth="1"/>
    <col min="235" max="235" width="9.5703125" customWidth="1"/>
    <col min="236" max="237" width="9.42578125" customWidth="1"/>
    <col min="238" max="238" width="9.7109375" customWidth="1"/>
    <col min="239" max="239" width="9" customWidth="1"/>
    <col min="240" max="240" width="9.140625" customWidth="1"/>
    <col min="241" max="241" width="8.85546875" customWidth="1"/>
    <col min="242" max="242" width="9.5703125" customWidth="1"/>
    <col min="243" max="243" width="9" customWidth="1"/>
    <col min="244" max="244" width="9.85546875" customWidth="1"/>
    <col min="245" max="245" width="8.7109375" customWidth="1"/>
    <col min="246" max="246" width="10" customWidth="1"/>
    <col min="247" max="247" width="8.85546875" customWidth="1"/>
    <col min="253" max="253" width="10" customWidth="1"/>
    <col min="255" max="255" width="11" customWidth="1"/>
    <col min="256" max="256" width="10.5703125" customWidth="1"/>
    <col min="473" max="473" width="5.5703125" customWidth="1"/>
    <col min="474" max="474" width="27" customWidth="1"/>
    <col min="475" max="475" width="27.85546875" customWidth="1"/>
    <col min="476" max="476" width="10.140625" customWidth="1"/>
    <col min="477" max="477" width="11.28515625" customWidth="1"/>
    <col min="478" max="478" width="11.42578125" customWidth="1"/>
    <col min="479" max="481" width="9.7109375" customWidth="1"/>
    <col min="482" max="484" width="9.140625" customWidth="1"/>
    <col min="485" max="487" width="8" customWidth="1"/>
    <col min="488" max="490" width="9" customWidth="1"/>
    <col min="491" max="491" width="9.5703125" customWidth="1"/>
    <col min="492" max="493" width="9.42578125" customWidth="1"/>
    <col min="494" max="494" width="9.7109375" customWidth="1"/>
    <col min="495" max="495" width="9" customWidth="1"/>
    <col min="496" max="496" width="9.140625" customWidth="1"/>
    <col min="497" max="497" width="8.85546875" customWidth="1"/>
    <col min="498" max="498" width="9.5703125" customWidth="1"/>
    <col min="499" max="499" width="9" customWidth="1"/>
    <col min="500" max="500" width="9.85546875" customWidth="1"/>
    <col min="501" max="501" width="8.7109375" customWidth="1"/>
    <col min="502" max="502" width="10" customWidth="1"/>
    <col min="503" max="503" width="8.85546875" customWidth="1"/>
    <col min="509" max="509" width="10" customWidth="1"/>
    <col min="511" max="511" width="11" customWidth="1"/>
    <col min="512" max="512" width="10.5703125" customWidth="1"/>
    <col min="729" max="729" width="5.5703125" customWidth="1"/>
    <col min="730" max="730" width="27" customWidth="1"/>
    <col min="731" max="731" width="27.85546875" customWidth="1"/>
    <col min="732" max="732" width="10.140625" customWidth="1"/>
    <col min="733" max="733" width="11.28515625" customWidth="1"/>
    <col min="734" max="734" width="11.42578125" customWidth="1"/>
    <col min="735" max="737" width="9.7109375" customWidth="1"/>
    <col min="738" max="740" width="9.140625" customWidth="1"/>
    <col min="741" max="743" width="8" customWidth="1"/>
    <col min="744" max="746" width="9" customWidth="1"/>
    <col min="747" max="747" width="9.5703125" customWidth="1"/>
    <col min="748" max="749" width="9.42578125" customWidth="1"/>
    <col min="750" max="750" width="9.7109375" customWidth="1"/>
    <col min="751" max="751" width="9" customWidth="1"/>
    <col min="752" max="752" width="9.140625" customWidth="1"/>
    <col min="753" max="753" width="8.85546875" customWidth="1"/>
    <col min="754" max="754" width="9.5703125" customWidth="1"/>
    <col min="755" max="755" width="9" customWidth="1"/>
    <col min="756" max="756" width="9.85546875" customWidth="1"/>
    <col min="757" max="757" width="8.7109375" customWidth="1"/>
    <col min="758" max="758" width="10" customWidth="1"/>
    <col min="759" max="759" width="8.85546875" customWidth="1"/>
    <col min="765" max="765" width="10" customWidth="1"/>
    <col min="767" max="767" width="11" customWidth="1"/>
    <col min="768" max="768" width="10.5703125" customWidth="1"/>
    <col min="985" max="985" width="5.5703125" customWidth="1"/>
    <col min="986" max="986" width="27" customWidth="1"/>
    <col min="987" max="987" width="27.85546875" customWidth="1"/>
    <col min="988" max="988" width="10.140625" customWidth="1"/>
    <col min="989" max="989" width="11.28515625" customWidth="1"/>
    <col min="990" max="990" width="11.42578125" customWidth="1"/>
    <col min="991" max="993" width="9.7109375" customWidth="1"/>
    <col min="994" max="996" width="9.140625" customWidth="1"/>
    <col min="997" max="999" width="8" customWidth="1"/>
    <col min="1000" max="1002" width="9" customWidth="1"/>
    <col min="1003" max="1003" width="9.5703125" customWidth="1"/>
    <col min="1004" max="1005" width="9.42578125" customWidth="1"/>
    <col min="1006" max="1006" width="9.7109375" customWidth="1"/>
    <col min="1007" max="1007" width="9" customWidth="1"/>
    <col min="1008" max="1008" width="9.140625" customWidth="1"/>
    <col min="1009" max="1009" width="8.85546875" customWidth="1"/>
    <col min="1010" max="1010" width="9.5703125" customWidth="1"/>
    <col min="1011" max="1011" width="9" customWidth="1"/>
    <col min="1012" max="1012" width="9.85546875" customWidth="1"/>
    <col min="1013" max="1013" width="8.7109375" customWidth="1"/>
    <col min="1014" max="1014" width="10" customWidth="1"/>
    <col min="1015" max="1015" width="8.85546875" customWidth="1"/>
    <col min="1021" max="1021" width="10" customWidth="1"/>
    <col min="1023" max="1023" width="11" customWidth="1"/>
    <col min="1024" max="1024" width="10.5703125" customWidth="1"/>
    <col min="1241" max="1241" width="5.5703125" customWidth="1"/>
    <col min="1242" max="1242" width="27" customWidth="1"/>
    <col min="1243" max="1243" width="27.85546875" customWidth="1"/>
    <col min="1244" max="1244" width="10.140625" customWidth="1"/>
    <col min="1245" max="1245" width="11.28515625" customWidth="1"/>
    <col min="1246" max="1246" width="11.42578125" customWidth="1"/>
    <col min="1247" max="1249" width="9.7109375" customWidth="1"/>
    <col min="1250" max="1252" width="9.140625" customWidth="1"/>
    <col min="1253" max="1255" width="8" customWidth="1"/>
    <col min="1256" max="1258" width="9" customWidth="1"/>
    <col min="1259" max="1259" width="9.5703125" customWidth="1"/>
    <col min="1260" max="1261" width="9.42578125" customWidth="1"/>
    <col min="1262" max="1262" width="9.7109375" customWidth="1"/>
    <col min="1263" max="1263" width="9" customWidth="1"/>
    <col min="1264" max="1264" width="9.140625" customWidth="1"/>
    <col min="1265" max="1265" width="8.85546875" customWidth="1"/>
    <col min="1266" max="1266" width="9.5703125" customWidth="1"/>
    <col min="1267" max="1267" width="9" customWidth="1"/>
    <col min="1268" max="1268" width="9.85546875" customWidth="1"/>
    <col min="1269" max="1269" width="8.7109375" customWidth="1"/>
    <col min="1270" max="1270" width="10" customWidth="1"/>
    <col min="1271" max="1271" width="8.85546875" customWidth="1"/>
    <col min="1277" max="1277" width="10" customWidth="1"/>
    <col min="1279" max="1279" width="11" customWidth="1"/>
    <col min="1280" max="1280" width="10.5703125" customWidth="1"/>
    <col min="1497" max="1497" width="5.5703125" customWidth="1"/>
    <col min="1498" max="1498" width="27" customWidth="1"/>
    <col min="1499" max="1499" width="27.85546875" customWidth="1"/>
    <col min="1500" max="1500" width="10.140625" customWidth="1"/>
    <col min="1501" max="1501" width="11.28515625" customWidth="1"/>
    <col min="1502" max="1502" width="11.42578125" customWidth="1"/>
    <col min="1503" max="1505" width="9.7109375" customWidth="1"/>
    <col min="1506" max="1508" width="9.140625" customWidth="1"/>
    <col min="1509" max="1511" width="8" customWidth="1"/>
    <col min="1512" max="1514" width="9" customWidth="1"/>
    <col min="1515" max="1515" width="9.5703125" customWidth="1"/>
    <col min="1516" max="1517" width="9.42578125" customWidth="1"/>
    <col min="1518" max="1518" width="9.7109375" customWidth="1"/>
    <col min="1519" max="1519" width="9" customWidth="1"/>
    <col min="1520" max="1520" width="9.140625" customWidth="1"/>
    <col min="1521" max="1521" width="8.85546875" customWidth="1"/>
    <col min="1522" max="1522" width="9.5703125" customWidth="1"/>
    <col min="1523" max="1523" width="9" customWidth="1"/>
    <col min="1524" max="1524" width="9.85546875" customWidth="1"/>
    <col min="1525" max="1525" width="8.7109375" customWidth="1"/>
    <col min="1526" max="1526" width="10" customWidth="1"/>
    <col min="1527" max="1527" width="8.85546875" customWidth="1"/>
    <col min="1533" max="1533" width="10" customWidth="1"/>
    <col min="1535" max="1535" width="11" customWidth="1"/>
    <col min="1536" max="1536" width="10.5703125" customWidth="1"/>
    <col min="1753" max="1753" width="5.5703125" customWidth="1"/>
    <col min="1754" max="1754" width="27" customWidth="1"/>
    <col min="1755" max="1755" width="27.85546875" customWidth="1"/>
    <col min="1756" max="1756" width="10.140625" customWidth="1"/>
    <col min="1757" max="1757" width="11.28515625" customWidth="1"/>
    <col min="1758" max="1758" width="11.42578125" customWidth="1"/>
    <col min="1759" max="1761" width="9.7109375" customWidth="1"/>
    <col min="1762" max="1764" width="9.140625" customWidth="1"/>
    <col min="1765" max="1767" width="8" customWidth="1"/>
    <col min="1768" max="1770" width="9" customWidth="1"/>
    <col min="1771" max="1771" width="9.5703125" customWidth="1"/>
    <col min="1772" max="1773" width="9.42578125" customWidth="1"/>
    <col min="1774" max="1774" width="9.7109375" customWidth="1"/>
    <col min="1775" max="1775" width="9" customWidth="1"/>
    <col min="1776" max="1776" width="9.140625" customWidth="1"/>
    <col min="1777" max="1777" width="8.85546875" customWidth="1"/>
    <col min="1778" max="1778" width="9.5703125" customWidth="1"/>
    <col min="1779" max="1779" width="9" customWidth="1"/>
    <col min="1780" max="1780" width="9.85546875" customWidth="1"/>
    <col min="1781" max="1781" width="8.7109375" customWidth="1"/>
    <col min="1782" max="1782" width="10" customWidth="1"/>
    <col min="1783" max="1783" width="8.85546875" customWidth="1"/>
    <col min="1789" max="1789" width="10" customWidth="1"/>
    <col min="1791" max="1791" width="11" customWidth="1"/>
    <col min="1792" max="1792" width="10.5703125" customWidth="1"/>
    <col min="2009" max="2009" width="5.5703125" customWidth="1"/>
    <col min="2010" max="2010" width="27" customWidth="1"/>
    <col min="2011" max="2011" width="27.85546875" customWidth="1"/>
    <col min="2012" max="2012" width="10.140625" customWidth="1"/>
    <col min="2013" max="2013" width="11.28515625" customWidth="1"/>
    <col min="2014" max="2014" width="11.42578125" customWidth="1"/>
    <col min="2015" max="2017" width="9.7109375" customWidth="1"/>
    <col min="2018" max="2020" width="9.140625" customWidth="1"/>
    <col min="2021" max="2023" width="8" customWidth="1"/>
    <col min="2024" max="2026" width="9" customWidth="1"/>
    <col min="2027" max="2027" width="9.5703125" customWidth="1"/>
    <col min="2028" max="2029" width="9.42578125" customWidth="1"/>
    <col min="2030" max="2030" width="9.7109375" customWidth="1"/>
    <col min="2031" max="2031" width="9" customWidth="1"/>
    <col min="2032" max="2032" width="9.140625" customWidth="1"/>
    <col min="2033" max="2033" width="8.85546875" customWidth="1"/>
    <col min="2034" max="2034" width="9.5703125" customWidth="1"/>
    <col min="2035" max="2035" width="9" customWidth="1"/>
    <col min="2036" max="2036" width="9.85546875" customWidth="1"/>
    <col min="2037" max="2037" width="8.7109375" customWidth="1"/>
    <col min="2038" max="2038" width="10" customWidth="1"/>
    <col min="2039" max="2039" width="8.85546875" customWidth="1"/>
    <col min="2045" max="2045" width="10" customWidth="1"/>
    <col min="2047" max="2047" width="11" customWidth="1"/>
    <col min="2048" max="2048" width="10.5703125" customWidth="1"/>
    <col min="2265" max="2265" width="5.5703125" customWidth="1"/>
    <col min="2266" max="2266" width="27" customWidth="1"/>
    <col min="2267" max="2267" width="27.85546875" customWidth="1"/>
    <col min="2268" max="2268" width="10.140625" customWidth="1"/>
    <col min="2269" max="2269" width="11.28515625" customWidth="1"/>
    <col min="2270" max="2270" width="11.42578125" customWidth="1"/>
    <col min="2271" max="2273" width="9.7109375" customWidth="1"/>
    <col min="2274" max="2276" width="9.140625" customWidth="1"/>
    <col min="2277" max="2279" width="8" customWidth="1"/>
    <col min="2280" max="2282" width="9" customWidth="1"/>
    <col min="2283" max="2283" width="9.5703125" customWidth="1"/>
    <col min="2284" max="2285" width="9.42578125" customWidth="1"/>
    <col min="2286" max="2286" width="9.7109375" customWidth="1"/>
    <col min="2287" max="2287" width="9" customWidth="1"/>
    <col min="2288" max="2288" width="9.140625" customWidth="1"/>
    <col min="2289" max="2289" width="8.85546875" customWidth="1"/>
    <col min="2290" max="2290" width="9.5703125" customWidth="1"/>
    <col min="2291" max="2291" width="9" customWidth="1"/>
    <col min="2292" max="2292" width="9.85546875" customWidth="1"/>
    <col min="2293" max="2293" width="8.7109375" customWidth="1"/>
    <col min="2294" max="2294" width="10" customWidth="1"/>
    <col min="2295" max="2295" width="8.85546875" customWidth="1"/>
    <col min="2301" max="2301" width="10" customWidth="1"/>
    <col min="2303" max="2303" width="11" customWidth="1"/>
    <col min="2304" max="2304" width="10.5703125" customWidth="1"/>
    <col min="2521" max="2521" width="5.5703125" customWidth="1"/>
    <col min="2522" max="2522" width="27" customWidth="1"/>
    <col min="2523" max="2523" width="27.85546875" customWidth="1"/>
    <col min="2524" max="2524" width="10.140625" customWidth="1"/>
    <col min="2525" max="2525" width="11.28515625" customWidth="1"/>
    <col min="2526" max="2526" width="11.42578125" customWidth="1"/>
    <col min="2527" max="2529" width="9.7109375" customWidth="1"/>
    <col min="2530" max="2532" width="9.140625" customWidth="1"/>
    <col min="2533" max="2535" width="8" customWidth="1"/>
    <col min="2536" max="2538" width="9" customWidth="1"/>
    <col min="2539" max="2539" width="9.5703125" customWidth="1"/>
    <col min="2540" max="2541" width="9.42578125" customWidth="1"/>
    <col min="2542" max="2542" width="9.7109375" customWidth="1"/>
    <col min="2543" max="2543" width="9" customWidth="1"/>
    <col min="2544" max="2544" width="9.140625" customWidth="1"/>
    <col min="2545" max="2545" width="8.85546875" customWidth="1"/>
    <col min="2546" max="2546" width="9.5703125" customWidth="1"/>
    <col min="2547" max="2547" width="9" customWidth="1"/>
    <col min="2548" max="2548" width="9.85546875" customWidth="1"/>
    <col min="2549" max="2549" width="8.7109375" customWidth="1"/>
    <col min="2550" max="2550" width="10" customWidth="1"/>
    <col min="2551" max="2551" width="8.85546875" customWidth="1"/>
    <col min="2557" max="2557" width="10" customWidth="1"/>
    <col min="2559" max="2559" width="11" customWidth="1"/>
    <col min="2560" max="2560" width="10.5703125" customWidth="1"/>
    <col min="2777" max="2777" width="5.5703125" customWidth="1"/>
    <col min="2778" max="2778" width="27" customWidth="1"/>
    <col min="2779" max="2779" width="27.85546875" customWidth="1"/>
    <col min="2780" max="2780" width="10.140625" customWidth="1"/>
    <col min="2781" max="2781" width="11.28515625" customWidth="1"/>
    <col min="2782" max="2782" width="11.42578125" customWidth="1"/>
    <col min="2783" max="2785" width="9.7109375" customWidth="1"/>
    <col min="2786" max="2788" width="9.140625" customWidth="1"/>
    <col min="2789" max="2791" width="8" customWidth="1"/>
    <col min="2792" max="2794" width="9" customWidth="1"/>
    <col min="2795" max="2795" width="9.5703125" customWidth="1"/>
    <col min="2796" max="2797" width="9.42578125" customWidth="1"/>
    <col min="2798" max="2798" width="9.7109375" customWidth="1"/>
    <col min="2799" max="2799" width="9" customWidth="1"/>
    <col min="2800" max="2800" width="9.140625" customWidth="1"/>
    <col min="2801" max="2801" width="8.85546875" customWidth="1"/>
    <col min="2802" max="2802" width="9.5703125" customWidth="1"/>
    <col min="2803" max="2803" width="9" customWidth="1"/>
    <col min="2804" max="2804" width="9.85546875" customWidth="1"/>
    <col min="2805" max="2805" width="8.7109375" customWidth="1"/>
    <col min="2806" max="2806" width="10" customWidth="1"/>
    <col min="2807" max="2807" width="8.85546875" customWidth="1"/>
    <col min="2813" max="2813" width="10" customWidth="1"/>
    <col min="2815" max="2815" width="11" customWidth="1"/>
    <col min="2816" max="2816" width="10.5703125" customWidth="1"/>
    <col min="3033" max="3033" width="5.5703125" customWidth="1"/>
    <col min="3034" max="3034" width="27" customWidth="1"/>
    <col min="3035" max="3035" width="27.85546875" customWidth="1"/>
    <col min="3036" max="3036" width="10.140625" customWidth="1"/>
    <col min="3037" max="3037" width="11.28515625" customWidth="1"/>
    <col min="3038" max="3038" width="11.42578125" customWidth="1"/>
    <col min="3039" max="3041" width="9.7109375" customWidth="1"/>
    <col min="3042" max="3044" width="9.140625" customWidth="1"/>
    <col min="3045" max="3047" width="8" customWidth="1"/>
    <col min="3048" max="3050" width="9" customWidth="1"/>
    <col min="3051" max="3051" width="9.5703125" customWidth="1"/>
    <col min="3052" max="3053" width="9.42578125" customWidth="1"/>
    <col min="3054" max="3054" width="9.7109375" customWidth="1"/>
    <col min="3055" max="3055" width="9" customWidth="1"/>
    <col min="3056" max="3056" width="9.140625" customWidth="1"/>
    <col min="3057" max="3057" width="8.85546875" customWidth="1"/>
    <col min="3058" max="3058" width="9.5703125" customWidth="1"/>
    <col min="3059" max="3059" width="9" customWidth="1"/>
    <col min="3060" max="3060" width="9.85546875" customWidth="1"/>
    <col min="3061" max="3061" width="8.7109375" customWidth="1"/>
    <col min="3062" max="3062" width="10" customWidth="1"/>
    <col min="3063" max="3063" width="8.85546875" customWidth="1"/>
    <col min="3069" max="3069" width="10" customWidth="1"/>
    <col min="3071" max="3071" width="11" customWidth="1"/>
    <col min="3072" max="3072" width="10.5703125" customWidth="1"/>
    <col min="3289" max="3289" width="5.5703125" customWidth="1"/>
    <col min="3290" max="3290" width="27" customWidth="1"/>
    <col min="3291" max="3291" width="27.85546875" customWidth="1"/>
    <col min="3292" max="3292" width="10.140625" customWidth="1"/>
    <col min="3293" max="3293" width="11.28515625" customWidth="1"/>
    <col min="3294" max="3294" width="11.42578125" customWidth="1"/>
    <col min="3295" max="3297" width="9.7109375" customWidth="1"/>
    <col min="3298" max="3300" width="9.140625" customWidth="1"/>
    <col min="3301" max="3303" width="8" customWidth="1"/>
    <col min="3304" max="3306" width="9" customWidth="1"/>
    <col min="3307" max="3307" width="9.5703125" customWidth="1"/>
    <col min="3308" max="3309" width="9.42578125" customWidth="1"/>
    <col min="3310" max="3310" width="9.7109375" customWidth="1"/>
    <col min="3311" max="3311" width="9" customWidth="1"/>
    <col min="3312" max="3312" width="9.140625" customWidth="1"/>
    <col min="3313" max="3313" width="8.85546875" customWidth="1"/>
    <col min="3314" max="3314" width="9.5703125" customWidth="1"/>
    <col min="3315" max="3315" width="9" customWidth="1"/>
    <col min="3316" max="3316" width="9.85546875" customWidth="1"/>
    <col min="3317" max="3317" width="8.7109375" customWidth="1"/>
    <col min="3318" max="3318" width="10" customWidth="1"/>
    <col min="3319" max="3319" width="8.85546875" customWidth="1"/>
    <col min="3325" max="3325" width="10" customWidth="1"/>
    <col min="3327" max="3327" width="11" customWidth="1"/>
    <col min="3328" max="3328" width="10.5703125" customWidth="1"/>
    <col min="3545" max="3545" width="5.5703125" customWidth="1"/>
    <col min="3546" max="3546" width="27" customWidth="1"/>
    <col min="3547" max="3547" width="27.85546875" customWidth="1"/>
    <col min="3548" max="3548" width="10.140625" customWidth="1"/>
    <col min="3549" max="3549" width="11.28515625" customWidth="1"/>
    <col min="3550" max="3550" width="11.42578125" customWidth="1"/>
    <col min="3551" max="3553" width="9.7109375" customWidth="1"/>
    <col min="3554" max="3556" width="9.140625" customWidth="1"/>
    <col min="3557" max="3559" width="8" customWidth="1"/>
    <col min="3560" max="3562" width="9" customWidth="1"/>
    <col min="3563" max="3563" width="9.5703125" customWidth="1"/>
    <col min="3564" max="3565" width="9.42578125" customWidth="1"/>
    <col min="3566" max="3566" width="9.7109375" customWidth="1"/>
    <col min="3567" max="3567" width="9" customWidth="1"/>
    <col min="3568" max="3568" width="9.140625" customWidth="1"/>
    <col min="3569" max="3569" width="8.85546875" customWidth="1"/>
    <col min="3570" max="3570" width="9.5703125" customWidth="1"/>
    <col min="3571" max="3571" width="9" customWidth="1"/>
    <col min="3572" max="3572" width="9.85546875" customWidth="1"/>
    <col min="3573" max="3573" width="8.7109375" customWidth="1"/>
    <col min="3574" max="3574" width="10" customWidth="1"/>
    <col min="3575" max="3575" width="8.85546875" customWidth="1"/>
    <col min="3581" max="3581" width="10" customWidth="1"/>
    <col min="3583" max="3583" width="11" customWidth="1"/>
    <col min="3584" max="3584" width="10.5703125" customWidth="1"/>
    <col min="3801" max="3801" width="5.5703125" customWidth="1"/>
    <col min="3802" max="3802" width="27" customWidth="1"/>
    <col min="3803" max="3803" width="27.85546875" customWidth="1"/>
    <col min="3804" max="3804" width="10.140625" customWidth="1"/>
    <col min="3805" max="3805" width="11.28515625" customWidth="1"/>
    <col min="3806" max="3806" width="11.42578125" customWidth="1"/>
    <col min="3807" max="3809" width="9.7109375" customWidth="1"/>
    <col min="3810" max="3812" width="9.140625" customWidth="1"/>
    <col min="3813" max="3815" width="8" customWidth="1"/>
    <col min="3816" max="3818" width="9" customWidth="1"/>
    <col min="3819" max="3819" width="9.5703125" customWidth="1"/>
    <col min="3820" max="3821" width="9.42578125" customWidth="1"/>
    <col min="3822" max="3822" width="9.7109375" customWidth="1"/>
    <col min="3823" max="3823" width="9" customWidth="1"/>
    <col min="3824" max="3824" width="9.140625" customWidth="1"/>
    <col min="3825" max="3825" width="8.85546875" customWidth="1"/>
    <col min="3826" max="3826" width="9.5703125" customWidth="1"/>
    <col min="3827" max="3827" width="9" customWidth="1"/>
    <col min="3828" max="3828" width="9.85546875" customWidth="1"/>
    <col min="3829" max="3829" width="8.7109375" customWidth="1"/>
    <col min="3830" max="3830" width="10" customWidth="1"/>
    <col min="3831" max="3831" width="8.85546875" customWidth="1"/>
    <col min="3837" max="3837" width="10" customWidth="1"/>
    <col min="3839" max="3839" width="11" customWidth="1"/>
    <col min="3840" max="3840" width="10.5703125" customWidth="1"/>
    <col min="4057" max="4057" width="5.5703125" customWidth="1"/>
    <col min="4058" max="4058" width="27" customWidth="1"/>
    <col min="4059" max="4059" width="27.85546875" customWidth="1"/>
    <col min="4060" max="4060" width="10.140625" customWidth="1"/>
    <col min="4061" max="4061" width="11.28515625" customWidth="1"/>
    <col min="4062" max="4062" width="11.42578125" customWidth="1"/>
    <col min="4063" max="4065" width="9.7109375" customWidth="1"/>
    <col min="4066" max="4068" width="9.140625" customWidth="1"/>
    <col min="4069" max="4071" width="8" customWidth="1"/>
    <col min="4072" max="4074" width="9" customWidth="1"/>
    <col min="4075" max="4075" width="9.5703125" customWidth="1"/>
    <col min="4076" max="4077" width="9.42578125" customWidth="1"/>
    <col min="4078" max="4078" width="9.7109375" customWidth="1"/>
    <col min="4079" max="4079" width="9" customWidth="1"/>
    <col min="4080" max="4080" width="9.140625" customWidth="1"/>
    <col min="4081" max="4081" width="8.85546875" customWidth="1"/>
    <col min="4082" max="4082" width="9.5703125" customWidth="1"/>
    <col min="4083" max="4083" width="9" customWidth="1"/>
    <col min="4084" max="4084" width="9.85546875" customWidth="1"/>
    <col min="4085" max="4085" width="8.7109375" customWidth="1"/>
    <col min="4086" max="4086" width="10" customWidth="1"/>
    <col min="4087" max="4087" width="8.85546875" customWidth="1"/>
    <col min="4093" max="4093" width="10" customWidth="1"/>
    <col min="4095" max="4095" width="11" customWidth="1"/>
    <col min="4096" max="4096" width="10.5703125" customWidth="1"/>
    <col min="4313" max="4313" width="5.5703125" customWidth="1"/>
    <col min="4314" max="4314" width="27" customWidth="1"/>
    <col min="4315" max="4315" width="27.85546875" customWidth="1"/>
    <col min="4316" max="4316" width="10.140625" customWidth="1"/>
    <col min="4317" max="4317" width="11.28515625" customWidth="1"/>
    <col min="4318" max="4318" width="11.42578125" customWidth="1"/>
    <col min="4319" max="4321" width="9.7109375" customWidth="1"/>
    <col min="4322" max="4324" width="9.140625" customWidth="1"/>
    <col min="4325" max="4327" width="8" customWidth="1"/>
    <col min="4328" max="4330" width="9" customWidth="1"/>
    <col min="4331" max="4331" width="9.5703125" customWidth="1"/>
    <col min="4332" max="4333" width="9.42578125" customWidth="1"/>
    <col min="4334" max="4334" width="9.7109375" customWidth="1"/>
    <col min="4335" max="4335" width="9" customWidth="1"/>
    <col min="4336" max="4336" width="9.140625" customWidth="1"/>
    <col min="4337" max="4337" width="8.85546875" customWidth="1"/>
    <col min="4338" max="4338" width="9.5703125" customWidth="1"/>
    <col min="4339" max="4339" width="9" customWidth="1"/>
    <col min="4340" max="4340" width="9.85546875" customWidth="1"/>
    <col min="4341" max="4341" width="8.7109375" customWidth="1"/>
    <col min="4342" max="4342" width="10" customWidth="1"/>
    <col min="4343" max="4343" width="8.85546875" customWidth="1"/>
    <col min="4349" max="4349" width="10" customWidth="1"/>
    <col min="4351" max="4351" width="11" customWidth="1"/>
    <col min="4352" max="4352" width="10.5703125" customWidth="1"/>
    <col min="4569" max="4569" width="5.5703125" customWidth="1"/>
    <col min="4570" max="4570" width="27" customWidth="1"/>
    <col min="4571" max="4571" width="27.85546875" customWidth="1"/>
    <col min="4572" max="4572" width="10.140625" customWidth="1"/>
    <col min="4573" max="4573" width="11.28515625" customWidth="1"/>
    <col min="4574" max="4574" width="11.42578125" customWidth="1"/>
    <col min="4575" max="4577" width="9.7109375" customWidth="1"/>
    <col min="4578" max="4580" width="9.140625" customWidth="1"/>
    <col min="4581" max="4583" width="8" customWidth="1"/>
    <col min="4584" max="4586" width="9" customWidth="1"/>
    <col min="4587" max="4587" width="9.5703125" customWidth="1"/>
    <col min="4588" max="4589" width="9.42578125" customWidth="1"/>
    <col min="4590" max="4590" width="9.7109375" customWidth="1"/>
    <col min="4591" max="4591" width="9" customWidth="1"/>
    <col min="4592" max="4592" width="9.140625" customWidth="1"/>
    <col min="4593" max="4593" width="8.85546875" customWidth="1"/>
    <col min="4594" max="4594" width="9.5703125" customWidth="1"/>
    <col min="4595" max="4595" width="9" customWidth="1"/>
    <col min="4596" max="4596" width="9.85546875" customWidth="1"/>
    <col min="4597" max="4597" width="8.7109375" customWidth="1"/>
    <col min="4598" max="4598" width="10" customWidth="1"/>
    <col min="4599" max="4599" width="8.85546875" customWidth="1"/>
    <col min="4605" max="4605" width="10" customWidth="1"/>
    <col min="4607" max="4607" width="11" customWidth="1"/>
    <col min="4608" max="4608" width="10.5703125" customWidth="1"/>
    <col min="4825" max="4825" width="5.5703125" customWidth="1"/>
    <col min="4826" max="4826" width="27" customWidth="1"/>
    <col min="4827" max="4827" width="27.85546875" customWidth="1"/>
    <col min="4828" max="4828" width="10.140625" customWidth="1"/>
    <col min="4829" max="4829" width="11.28515625" customWidth="1"/>
    <col min="4830" max="4830" width="11.42578125" customWidth="1"/>
    <col min="4831" max="4833" width="9.7109375" customWidth="1"/>
    <col min="4834" max="4836" width="9.140625" customWidth="1"/>
    <col min="4837" max="4839" width="8" customWidth="1"/>
    <col min="4840" max="4842" width="9" customWidth="1"/>
    <col min="4843" max="4843" width="9.5703125" customWidth="1"/>
    <col min="4844" max="4845" width="9.42578125" customWidth="1"/>
    <col min="4846" max="4846" width="9.7109375" customWidth="1"/>
    <col min="4847" max="4847" width="9" customWidth="1"/>
    <col min="4848" max="4848" width="9.140625" customWidth="1"/>
    <col min="4849" max="4849" width="8.85546875" customWidth="1"/>
    <col min="4850" max="4850" width="9.5703125" customWidth="1"/>
    <col min="4851" max="4851" width="9" customWidth="1"/>
    <col min="4852" max="4852" width="9.85546875" customWidth="1"/>
    <col min="4853" max="4853" width="8.7109375" customWidth="1"/>
    <col min="4854" max="4854" width="10" customWidth="1"/>
    <col min="4855" max="4855" width="8.85546875" customWidth="1"/>
    <col min="4861" max="4861" width="10" customWidth="1"/>
    <col min="4863" max="4863" width="11" customWidth="1"/>
    <col min="4864" max="4864" width="10.5703125" customWidth="1"/>
    <col min="5081" max="5081" width="5.5703125" customWidth="1"/>
    <col min="5082" max="5082" width="27" customWidth="1"/>
    <col min="5083" max="5083" width="27.85546875" customWidth="1"/>
    <col min="5084" max="5084" width="10.140625" customWidth="1"/>
    <col min="5085" max="5085" width="11.28515625" customWidth="1"/>
    <col min="5086" max="5086" width="11.42578125" customWidth="1"/>
    <col min="5087" max="5089" width="9.7109375" customWidth="1"/>
    <col min="5090" max="5092" width="9.140625" customWidth="1"/>
    <col min="5093" max="5095" width="8" customWidth="1"/>
    <col min="5096" max="5098" width="9" customWidth="1"/>
    <col min="5099" max="5099" width="9.5703125" customWidth="1"/>
    <col min="5100" max="5101" width="9.42578125" customWidth="1"/>
    <col min="5102" max="5102" width="9.7109375" customWidth="1"/>
    <col min="5103" max="5103" width="9" customWidth="1"/>
    <col min="5104" max="5104" width="9.140625" customWidth="1"/>
    <col min="5105" max="5105" width="8.85546875" customWidth="1"/>
    <col min="5106" max="5106" width="9.5703125" customWidth="1"/>
    <col min="5107" max="5107" width="9" customWidth="1"/>
    <col min="5108" max="5108" width="9.85546875" customWidth="1"/>
    <col min="5109" max="5109" width="8.7109375" customWidth="1"/>
    <col min="5110" max="5110" width="10" customWidth="1"/>
    <col min="5111" max="5111" width="8.85546875" customWidth="1"/>
    <col min="5117" max="5117" width="10" customWidth="1"/>
    <col min="5119" max="5119" width="11" customWidth="1"/>
    <col min="5120" max="5120" width="10.5703125" customWidth="1"/>
    <col min="5337" max="5337" width="5.5703125" customWidth="1"/>
    <col min="5338" max="5338" width="27" customWidth="1"/>
    <col min="5339" max="5339" width="27.85546875" customWidth="1"/>
    <col min="5340" max="5340" width="10.140625" customWidth="1"/>
    <col min="5341" max="5341" width="11.28515625" customWidth="1"/>
    <col min="5342" max="5342" width="11.42578125" customWidth="1"/>
    <col min="5343" max="5345" width="9.7109375" customWidth="1"/>
    <col min="5346" max="5348" width="9.140625" customWidth="1"/>
    <col min="5349" max="5351" width="8" customWidth="1"/>
    <col min="5352" max="5354" width="9" customWidth="1"/>
    <col min="5355" max="5355" width="9.5703125" customWidth="1"/>
    <col min="5356" max="5357" width="9.42578125" customWidth="1"/>
    <col min="5358" max="5358" width="9.7109375" customWidth="1"/>
    <col min="5359" max="5359" width="9" customWidth="1"/>
    <col min="5360" max="5360" width="9.140625" customWidth="1"/>
    <col min="5361" max="5361" width="8.85546875" customWidth="1"/>
    <col min="5362" max="5362" width="9.5703125" customWidth="1"/>
    <col min="5363" max="5363" width="9" customWidth="1"/>
    <col min="5364" max="5364" width="9.85546875" customWidth="1"/>
    <col min="5365" max="5365" width="8.7109375" customWidth="1"/>
    <col min="5366" max="5366" width="10" customWidth="1"/>
    <col min="5367" max="5367" width="8.85546875" customWidth="1"/>
    <col min="5373" max="5373" width="10" customWidth="1"/>
    <col min="5375" max="5375" width="11" customWidth="1"/>
    <col min="5376" max="5376" width="10.5703125" customWidth="1"/>
    <col min="5593" max="5593" width="5.5703125" customWidth="1"/>
    <col min="5594" max="5594" width="27" customWidth="1"/>
    <col min="5595" max="5595" width="27.85546875" customWidth="1"/>
    <col min="5596" max="5596" width="10.140625" customWidth="1"/>
    <col min="5597" max="5597" width="11.28515625" customWidth="1"/>
    <col min="5598" max="5598" width="11.42578125" customWidth="1"/>
    <col min="5599" max="5601" width="9.7109375" customWidth="1"/>
    <col min="5602" max="5604" width="9.140625" customWidth="1"/>
    <col min="5605" max="5607" width="8" customWidth="1"/>
    <col min="5608" max="5610" width="9" customWidth="1"/>
    <col min="5611" max="5611" width="9.5703125" customWidth="1"/>
    <col min="5612" max="5613" width="9.42578125" customWidth="1"/>
    <col min="5614" max="5614" width="9.7109375" customWidth="1"/>
    <col min="5615" max="5615" width="9" customWidth="1"/>
    <col min="5616" max="5616" width="9.140625" customWidth="1"/>
    <col min="5617" max="5617" width="8.85546875" customWidth="1"/>
    <col min="5618" max="5618" width="9.5703125" customWidth="1"/>
    <col min="5619" max="5619" width="9" customWidth="1"/>
    <col min="5620" max="5620" width="9.85546875" customWidth="1"/>
    <col min="5621" max="5621" width="8.7109375" customWidth="1"/>
    <col min="5622" max="5622" width="10" customWidth="1"/>
    <col min="5623" max="5623" width="8.85546875" customWidth="1"/>
    <col min="5629" max="5629" width="10" customWidth="1"/>
    <col min="5631" max="5631" width="11" customWidth="1"/>
    <col min="5632" max="5632" width="10.5703125" customWidth="1"/>
    <col min="5849" max="5849" width="5.5703125" customWidth="1"/>
    <col min="5850" max="5850" width="27" customWidth="1"/>
    <col min="5851" max="5851" width="27.85546875" customWidth="1"/>
    <col min="5852" max="5852" width="10.140625" customWidth="1"/>
    <col min="5853" max="5853" width="11.28515625" customWidth="1"/>
    <col min="5854" max="5854" width="11.42578125" customWidth="1"/>
    <col min="5855" max="5857" width="9.7109375" customWidth="1"/>
    <col min="5858" max="5860" width="9.140625" customWidth="1"/>
    <col min="5861" max="5863" width="8" customWidth="1"/>
    <col min="5864" max="5866" width="9" customWidth="1"/>
    <col min="5867" max="5867" width="9.5703125" customWidth="1"/>
    <col min="5868" max="5869" width="9.42578125" customWidth="1"/>
    <col min="5870" max="5870" width="9.7109375" customWidth="1"/>
    <col min="5871" max="5871" width="9" customWidth="1"/>
    <col min="5872" max="5872" width="9.140625" customWidth="1"/>
    <col min="5873" max="5873" width="8.85546875" customWidth="1"/>
    <col min="5874" max="5874" width="9.5703125" customWidth="1"/>
    <col min="5875" max="5875" width="9" customWidth="1"/>
    <col min="5876" max="5876" width="9.85546875" customWidth="1"/>
    <col min="5877" max="5877" width="8.7109375" customWidth="1"/>
    <col min="5878" max="5878" width="10" customWidth="1"/>
    <col min="5879" max="5879" width="8.85546875" customWidth="1"/>
    <col min="5885" max="5885" width="10" customWidth="1"/>
    <col min="5887" max="5887" width="11" customWidth="1"/>
    <col min="5888" max="5888" width="10.5703125" customWidth="1"/>
    <col min="6105" max="6105" width="5.5703125" customWidth="1"/>
    <col min="6106" max="6106" width="27" customWidth="1"/>
    <col min="6107" max="6107" width="27.85546875" customWidth="1"/>
    <col min="6108" max="6108" width="10.140625" customWidth="1"/>
    <col min="6109" max="6109" width="11.28515625" customWidth="1"/>
    <col min="6110" max="6110" width="11.42578125" customWidth="1"/>
    <col min="6111" max="6113" width="9.7109375" customWidth="1"/>
    <col min="6114" max="6116" width="9.140625" customWidth="1"/>
    <col min="6117" max="6119" width="8" customWidth="1"/>
    <col min="6120" max="6122" width="9" customWidth="1"/>
    <col min="6123" max="6123" width="9.5703125" customWidth="1"/>
    <col min="6124" max="6125" width="9.42578125" customWidth="1"/>
    <col min="6126" max="6126" width="9.7109375" customWidth="1"/>
    <col min="6127" max="6127" width="9" customWidth="1"/>
    <col min="6128" max="6128" width="9.140625" customWidth="1"/>
    <col min="6129" max="6129" width="8.85546875" customWidth="1"/>
    <col min="6130" max="6130" width="9.5703125" customWidth="1"/>
    <col min="6131" max="6131" width="9" customWidth="1"/>
    <col min="6132" max="6132" width="9.85546875" customWidth="1"/>
    <col min="6133" max="6133" width="8.7109375" customWidth="1"/>
    <col min="6134" max="6134" width="10" customWidth="1"/>
    <col min="6135" max="6135" width="8.85546875" customWidth="1"/>
    <col min="6141" max="6141" width="10" customWidth="1"/>
    <col min="6143" max="6143" width="11" customWidth="1"/>
    <col min="6144" max="6144" width="10.5703125" customWidth="1"/>
    <col min="6361" max="6361" width="5.5703125" customWidth="1"/>
    <col min="6362" max="6362" width="27" customWidth="1"/>
    <col min="6363" max="6363" width="27.85546875" customWidth="1"/>
    <col min="6364" max="6364" width="10.140625" customWidth="1"/>
    <col min="6365" max="6365" width="11.28515625" customWidth="1"/>
    <col min="6366" max="6366" width="11.42578125" customWidth="1"/>
    <col min="6367" max="6369" width="9.7109375" customWidth="1"/>
    <col min="6370" max="6372" width="9.140625" customWidth="1"/>
    <col min="6373" max="6375" width="8" customWidth="1"/>
    <col min="6376" max="6378" width="9" customWidth="1"/>
    <col min="6379" max="6379" width="9.5703125" customWidth="1"/>
    <col min="6380" max="6381" width="9.42578125" customWidth="1"/>
    <col min="6382" max="6382" width="9.7109375" customWidth="1"/>
    <col min="6383" max="6383" width="9" customWidth="1"/>
    <col min="6384" max="6384" width="9.140625" customWidth="1"/>
    <col min="6385" max="6385" width="8.85546875" customWidth="1"/>
    <col min="6386" max="6386" width="9.5703125" customWidth="1"/>
    <col min="6387" max="6387" width="9" customWidth="1"/>
    <col min="6388" max="6388" width="9.85546875" customWidth="1"/>
    <col min="6389" max="6389" width="8.7109375" customWidth="1"/>
    <col min="6390" max="6390" width="10" customWidth="1"/>
    <col min="6391" max="6391" width="8.85546875" customWidth="1"/>
    <col min="6397" max="6397" width="10" customWidth="1"/>
    <col min="6399" max="6399" width="11" customWidth="1"/>
    <col min="6400" max="6400" width="10.5703125" customWidth="1"/>
    <col min="6617" max="6617" width="5.5703125" customWidth="1"/>
    <col min="6618" max="6618" width="27" customWidth="1"/>
    <col min="6619" max="6619" width="27.85546875" customWidth="1"/>
    <col min="6620" max="6620" width="10.140625" customWidth="1"/>
    <col min="6621" max="6621" width="11.28515625" customWidth="1"/>
    <col min="6622" max="6622" width="11.42578125" customWidth="1"/>
    <col min="6623" max="6625" width="9.7109375" customWidth="1"/>
    <col min="6626" max="6628" width="9.140625" customWidth="1"/>
    <col min="6629" max="6631" width="8" customWidth="1"/>
    <col min="6632" max="6634" width="9" customWidth="1"/>
    <col min="6635" max="6635" width="9.5703125" customWidth="1"/>
    <col min="6636" max="6637" width="9.42578125" customWidth="1"/>
    <col min="6638" max="6638" width="9.7109375" customWidth="1"/>
    <col min="6639" max="6639" width="9" customWidth="1"/>
    <col min="6640" max="6640" width="9.140625" customWidth="1"/>
    <col min="6641" max="6641" width="8.85546875" customWidth="1"/>
    <col min="6642" max="6642" width="9.5703125" customWidth="1"/>
    <col min="6643" max="6643" width="9" customWidth="1"/>
    <col min="6644" max="6644" width="9.85546875" customWidth="1"/>
    <col min="6645" max="6645" width="8.7109375" customWidth="1"/>
    <col min="6646" max="6646" width="10" customWidth="1"/>
    <col min="6647" max="6647" width="8.85546875" customWidth="1"/>
    <col min="6653" max="6653" width="10" customWidth="1"/>
    <col min="6655" max="6655" width="11" customWidth="1"/>
    <col min="6656" max="6656" width="10.5703125" customWidth="1"/>
    <col min="6873" max="6873" width="5.5703125" customWidth="1"/>
    <col min="6874" max="6874" width="27" customWidth="1"/>
    <col min="6875" max="6875" width="27.85546875" customWidth="1"/>
    <col min="6876" max="6876" width="10.140625" customWidth="1"/>
    <col min="6877" max="6877" width="11.28515625" customWidth="1"/>
    <col min="6878" max="6878" width="11.42578125" customWidth="1"/>
    <col min="6879" max="6881" width="9.7109375" customWidth="1"/>
    <col min="6882" max="6884" width="9.140625" customWidth="1"/>
    <col min="6885" max="6887" width="8" customWidth="1"/>
    <col min="6888" max="6890" width="9" customWidth="1"/>
    <col min="6891" max="6891" width="9.5703125" customWidth="1"/>
    <col min="6892" max="6893" width="9.42578125" customWidth="1"/>
    <col min="6894" max="6894" width="9.7109375" customWidth="1"/>
    <col min="6895" max="6895" width="9" customWidth="1"/>
    <col min="6896" max="6896" width="9.140625" customWidth="1"/>
    <col min="6897" max="6897" width="8.85546875" customWidth="1"/>
    <col min="6898" max="6898" width="9.5703125" customWidth="1"/>
    <col min="6899" max="6899" width="9" customWidth="1"/>
    <col min="6900" max="6900" width="9.85546875" customWidth="1"/>
    <col min="6901" max="6901" width="8.7109375" customWidth="1"/>
    <col min="6902" max="6902" width="10" customWidth="1"/>
    <col min="6903" max="6903" width="8.85546875" customWidth="1"/>
    <col min="6909" max="6909" width="10" customWidth="1"/>
    <col min="6911" max="6911" width="11" customWidth="1"/>
    <col min="6912" max="6912" width="10.5703125" customWidth="1"/>
    <col min="7129" max="7129" width="5.5703125" customWidth="1"/>
    <col min="7130" max="7130" width="27" customWidth="1"/>
    <col min="7131" max="7131" width="27.85546875" customWidth="1"/>
    <col min="7132" max="7132" width="10.140625" customWidth="1"/>
    <col min="7133" max="7133" width="11.28515625" customWidth="1"/>
    <col min="7134" max="7134" width="11.42578125" customWidth="1"/>
    <col min="7135" max="7137" width="9.7109375" customWidth="1"/>
    <col min="7138" max="7140" width="9.140625" customWidth="1"/>
    <col min="7141" max="7143" width="8" customWidth="1"/>
    <col min="7144" max="7146" width="9" customWidth="1"/>
    <col min="7147" max="7147" width="9.5703125" customWidth="1"/>
    <col min="7148" max="7149" width="9.42578125" customWidth="1"/>
    <col min="7150" max="7150" width="9.7109375" customWidth="1"/>
    <col min="7151" max="7151" width="9" customWidth="1"/>
    <col min="7152" max="7152" width="9.140625" customWidth="1"/>
    <col min="7153" max="7153" width="8.85546875" customWidth="1"/>
    <col min="7154" max="7154" width="9.5703125" customWidth="1"/>
    <col min="7155" max="7155" width="9" customWidth="1"/>
    <col min="7156" max="7156" width="9.85546875" customWidth="1"/>
    <col min="7157" max="7157" width="8.7109375" customWidth="1"/>
    <col min="7158" max="7158" width="10" customWidth="1"/>
    <col min="7159" max="7159" width="8.85546875" customWidth="1"/>
    <col min="7165" max="7165" width="10" customWidth="1"/>
    <col min="7167" max="7167" width="11" customWidth="1"/>
    <col min="7168" max="7168" width="10.5703125" customWidth="1"/>
    <col min="7385" max="7385" width="5.5703125" customWidth="1"/>
    <col min="7386" max="7386" width="27" customWidth="1"/>
    <col min="7387" max="7387" width="27.85546875" customWidth="1"/>
    <col min="7388" max="7388" width="10.140625" customWidth="1"/>
    <col min="7389" max="7389" width="11.28515625" customWidth="1"/>
    <col min="7390" max="7390" width="11.42578125" customWidth="1"/>
    <col min="7391" max="7393" width="9.7109375" customWidth="1"/>
    <col min="7394" max="7396" width="9.140625" customWidth="1"/>
    <col min="7397" max="7399" width="8" customWidth="1"/>
    <col min="7400" max="7402" width="9" customWidth="1"/>
    <col min="7403" max="7403" width="9.5703125" customWidth="1"/>
    <col min="7404" max="7405" width="9.42578125" customWidth="1"/>
    <col min="7406" max="7406" width="9.7109375" customWidth="1"/>
    <col min="7407" max="7407" width="9" customWidth="1"/>
    <col min="7408" max="7408" width="9.140625" customWidth="1"/>
    <col min="7409" max="7409" width="8.85546875" customWidth="1"/>
    <col min="7410" max="7410" width="9.5703125" customWidth="1"/>
    <col min="7411" max="7411" width="9" customWidth="1"/>
    <col min="7412" max="7412" width="9.85546875" customWidth="1"/>
    <col min="7413" max="7413" width="8.7109375" customWidth="1"/>
    <col min="7414" max="7414" width="10" customWidth="1"/>
    <col min="7415" max="7415" width="8.85546875" customWidth="1"/>
    <col min="7421" max="7421" width="10" customWidth="1"/>
    <col min="7423" max="7423" width="11" customWidth="1"/>
    <col min="7424" max="7424" width="10.5703125" customWidth="1"/>
    <col min="7641" max="7641" width="5.5703125" customWidth="1"/>
    <col min="7642" max="7642" width="27" customWidth="1"/>
    <col min="7643" max="7643" width="27.85546875" customWidth="1"/>
    <col min="7644" max="7644" width="10.140625" customWidth="1"/>
    <col min="7645" max="7645" width="11.28515625" customWidth="1"/>
    <col min="7646" max="7646" width="11.42578125" customWidth="1"/>
    <col min="7647" max="7649" width="9.7109375" customWidth="1"/>
    <col min="7650" max="7652" width="9.140625" customWidth="1"/>
    <col min="7653" max="7655" width="8" customWidth="1"/>
    <col min="7656" max="7658" width="9" customWidth="1"/>
    <col min="7659" max="7659" width="9.5703125" customWidth="1"/>
    <col min="7660" max="7661" width="9.42578125" customWidth="1"/>
    <col min="7662" max="7662" width="9.7109375" customWidth="1"/>
    <col min="7663" max="7663" width="9" customWidth="1"/>
    <col min="7664" max="7664" width="9.140625" customWidth="1"/>
    <col min="7665" max="7665" width="8.85546875" customWidth="1"/>
    <col min="7666" max="7666" width="9.5703125" customWidth="1"/>
    <col min="7667" max="7667" width="9" customWidth="1"/>
    <col min="7668" max="7668" width="9.85546875" customWidth="1"/>
    <col min="7669" max="7669" width="8.7109375" customWidth="1"/>
    <col min="7670" max="7670" width="10" customWidth="1"/>
    <col min="7671" max="7671" width="8.85546875" customWidth="1"/>
    <col min="7677" max="7677" width="10" customWidth="1"/>
    <col min="7679" max="7679" width="11" customWidth="1"/>
    <col min="7680" max="7680" width="10.5703125" customWidth="1"/>
    <col min="7897" max="7897" width="5.5703125" customWidth="1"/>
    <col min="7898" max="7898" width="27" customWidth="1"/>
    <col min="7899" max="7899" width="27.85546875" customWidth="1"/>
    <col min="7900" max="7900" width="10.140625" customWidth="1"/>
    <col min="7901" max="7901" width="11.28515625" customWidth="1"/>
    <col min="7902" max="7902" width="11.42578125" customWidth="1"/>
    <col min="7903" max="7905" width="9.7109375" customWidth="1"/>
    <col min="7906" max="7908" width="9.140625" customWidth="1"/>
    <col min="7909" max="7911" width="8" customWidth="1"/>
    <col min="7912" max="7914" width="9" customWidth="1"/>
    <col min="7915" max="7915" width="9.5703125" customWidth="1"/>
    <col min="7916" max="7917" width="9.42578125" customWidth="1"/>
    <col min="7918" max="7918" width="9.7109375" customWidth="1"/>
    <col min="7919" max="7919" width="9" customWidth="1"/>
    <col min="7920" max="7920" width="9.140625" customWidth="1"/>
    <col min="7921" max="7921" width="8.85546875" customWidth="1"/>
    <col min="7922" max="7922" width="9.5703125" customWidth="1"/>
    <col min="7923" max="7923" width="9" customWidth="1"/>
    <col min="7924" max="7924" width="9.85546875" customWidth="1"/>
    <col min="7925" max="7925" width="8.7109375" customWidth="1"/>
    <col min="7926" max="7926" width="10" customWidth="1"/>
    <col min="7927" max="7927" width="8.85546875" customWidth="1"/>
    <col min="7933" max="7933" width="10" customWidth="1"/>
    <col min="7935" max="7935" width="11" customWidth="1"/>
    <col min="7936" max="7936" width="10.5703125" customWidth="1"/>
    <col min="8153" max="8153" width="5.5703125" customWidth="1"/>
    <col min="8154" max="8154" width="27" customWidth="1"/>
    <col min="8155" max="8155" width="27.85546875" customWidth="1"/>
    <col min="8156" max="8156" width="10.140625" customWidth="1"/>
    <col min="8157" max="8157" width="11.28515625" customWidth="1"/>
    <col min="8158" max="8158" width="11.42578125" customWidth="1"/>
    <col min="8159" max="8161" width="9.7109375" customWidth="1"/>
    <col min="8162" max="8164" width="9.140625" customWidth="1"/>
    <col min="8165" max="8167" width="8" customWidth="1"/>
    <col min="8168" max="8170" width="9" customWidth="1"/>
    <col min="8171" max="8171" width="9.5703125" customWidth="1"/>
    <col min="8172" max="8173" width="9.42578125" customWidth="1"/>
    <col min="8174" max="8174" width="9.7109375" customWidth="1"/>
    <col min="8175" max="8175" width="9" customWidth="1"/>
    <col min="8176" max="8176" width="9.140625" customWidth="1"/>
    <col min="8177" max="8177" width="8.85546875" customWidth="1"/>
    <col min="8178" max="8178" width="9.5703125" customWidth="1"/>
    <col min="8179" max="8179" width="9" customWidth="1"/>
    <col min="8180" max="8180" width="9.85546875" customWidth="1"/>
    <col min="8181" max="8181" width="8.7109375" customWidth="1"/>
    <col min="8182" max="8182" width="10" customWidth="1"/>
    <col min="8183" max="8183" width="8.85546875" customWidth="1"/>
    <col min="8189" max="8189" width="10" customWidth="1"/>
    <col min="8191" max="8191" width="11" customWidth="1"/>
    <col min="8192" max="8192" width="10.5703125" customWidth="1"/>
    <col min="8409" max="8409" width="5.5703125" customWidth="1"/>
    <col min="8410" max="8410" width="27" customWidth="1"/>
    <col min="8411" max="8411" width="27.85546875" customWidth="1"/>
    <col min="8412" max="8412" width="10.140625" customWidth="1"/>
    <col min="8413" max="8413" width="11.28515625" customWidth="1"/>
    <col min="8414" max="8414" width="11.42578125" customWidth="1"/>
    <col min="8415" max="8417" width="9.7109375" customWidth="1"/>
    <col min="8418" max="8420" width="9.140625" customWidth="1"/>
    <col min="8421" max="8423" width="8" customWidth="1"/>
    <col min="8424" max="8426" width="9" customWidth="1"/>
    <col min="8427" max="8427" width="9.5703125" customWidth="1"/>
    <col min="8428" max="8429" width="9.42578125" customWidth="1"/>
    <col min="8430" max="8430" width="9.7109375" customWidth="1"/>
    <col min="8431" max="8431" width="9" customWidth="1"/>
    <col min="8432" max="8432" width="9.140625" customWidth="1"/>
    <col min="8433" max="8433" width="8.85546875" customWidth="1"/>
    <col min="8434" max="8434" width="9.5703125" customWidth="1"/>
    <col min="8435" max="8435" width="9" customWidth="1"/>
    <col min="8436" max="8436" width="9.85546875" customWidth="1"/>
    <col min="8437" max="8437" width="8.7109375" customWidth="1"/>
    <col min="8438" max="8438" width="10" customWidth="1"/>
    <col min="8439" max="8439" width="8.85546875" customWidth="1"/>
    <col min="8445" max="8445" width="10" customWidth="1"/>
    <col min="8447" max="8447" width="11" customWidth="1"/>
    <col min="8448" max="8448" width="10.5703125" customWidth="1"/>
    <col min="8665" max="8665" width="5.5703125" customWidth="1"/>
    <col min="8666" max="8666" width="27" customWidth="1"/>
    <col min="8667" max="8667" width="27.85546875" customWidth="1"/>
    <col min="8668" max="8668" width="10.140625" customWidth="1"/>
    <col min="8669" max="8669" width="11.28515625" customWidth="1"/>
    <col min="8670" max="8670" width="11.42578125" customWidth="1"/>
    <col min="8671" max="8673" width="9.7109375" customWidth="1"/>
    <col min="8674" max="8676" width="9.140625" customWidth="1"/>
    <col min="8677" max="8679" width="8" customWidth="1"/>
    <col min="8680" max="8682" width="9" customWidth="1"/>
    <col min="8683" max="8683" width="9.5703125" customWidth="1"/>
    <col min="8684" max="8685" width="9.42578125" customWidth="1"/>
    <col min="8686" max="8686" width="9.7109375" customWidth="1"/>
    <col min="8687" max="8687" width="9" customWidth="1"/>
    <col min="8688" max="8688" width="9.140625" customWidth="1"/>
    <col min="8689" max="8689" width="8.85546875" customWidth="1"/>
    <col min="8690" max="8690" width="9.5703125" customWidth="1"/>
    <col min="8691" max="8691" width="9" customWidth="1"/>
    <col min="8692" max="8692" width="9.85546875" customWidth="1"/>
    <col min="8693" max="8693" width="8.7109375" customWidth="1"/>
    <col min="8694" max="8694" width="10" customWidth="1"/>
    <col min="8695" max="8695" width="8.85546875" customWidth="1"/>
    <col min="8701" max="8701" width="10" customWidth="1"/>
    <col min="8703" max="8703" width="11" customWidth="1"/>
    <col min="8704" max="8704" width="10.5703125" customWidth="1"/>
    <col min="8921" max="8921" width="5.5703125" customWidth="1"/>
    <col min="8922" max="8922" width="27" customWidth="1"/>
    <col min="8923" max="8923" width="27.85546875" customWidth="1"/>
    <col min="8924" max="8924" width="10.140625" customWidth="1"/>
    <col min="8925" max="8925" width="11.28515625" customWidth="1"/>
    <col min="8926" max="8926" width="11.42578125" customWidth="1"/>
    <col min="8927" max="8929" width="9.7109375" customWidth="1"/>
    <col min="8930" max="8932" width="9.140625" customWidth="1"/>
    <col min="8933" max="8935" width="8" customWidth="1"/>
    <col min="8936" max="8938" width="9" customWidth="1"/>
    <col min="8939" max="8939" width="9.5703125" customWidth="1"/>
    <col min="8940" max="8941" width="9.42578125" customWidth="1"/>
    <col min="8942" max="8942" width="9.7109375" customWidth="1"/>
    <col min="8943" max="8943" width="9" customWidth="1"/>
    <col min="8944" max="8944" width="9.140625" customWidth="1"/>
    <col min="8945" max="8945" width="8.85546875" customWidth="1"/>
    <col min="8946" max="8946" width="9.5703125" customWidth="1"/>
    <col min="8947" max="8947" width="9" customWidth="1"/>
    <col min="8948" max="8948" width="9.85546875" customWidth="1"/>
    <col min="8949" max="8949" width="8.7109375" customWidth="1"/>
    <col min="8950" max="8950" width="10" customWidth="1"/>
    <col min="8951" max="8951" width="8.85546875" customWidth="1"/>
    <col min="8957" max="8957" width="10" customWidth="1"/>
    <col min="8959" max="8959" width="11" customWidth="1"/>
    <col min="8960" max="8960" width="10.5703125" customWidth="1"/>
    <col min="9177" max="9177" width="5.5703125" customWidth="1"/>
    <col min="9178" max="9178" width="27" customWidth="1"/>
    <col min="9179" max="9179" width="27.85546875" customWidth="1"/>
    <col min="9180" max="9180" width="10.140625" customWidth="1"/>
    <col min="9181" max="9181" width="11.28515625" customWidth="1"/>
    <col min="9182" max="9182" width="11.42578125" customWidth="1"/>
    <col min="9183" max="9185" width="9.7109375" customWidth="1"/>
    <col min="9186" max="9188" width="9.140625" customWidth="1"/>
    <col min="9189" max="9191" width="8" customWidth="1"/>
    <col min="9192" max="9194" width="9" customWidth="1"/>
    <col min="9195" max="9195" width="9.5703125" customWidth="1"/>
    <col min="9196" max="9197" width="9.42578125" customWidth="1"/>
    <col min="9198" max="9198" width="9.7109375" customWidth="1"/>
    <col min="9199" max="9199" width="9" customWidth="1"/>
    <col min="9200" max="9200" width="9.140625" customWidth="1"/>
    <col min="9201" max="9201" width="8.85546875" customWidth="1"/>
    <col min="9202" max="9202" width="9.5703125" customWidth="1"/>
    <col min="9203" max="9203" width="9" customWidth="1"/>
    <col min="9204" max="9204" width="9.85546875" customWidth="1"/>
    <col min="9205" max="9205" width="8.7109375" customWidth="1"/>
    <col min="9206" max="9206" width="10" customWidth="1"/>
    <col min="9207" max="9207" width="8.85546875" customWidth="1"/>
    <col min="9213" max="9213" width="10" customWidth="1"/>
    <col min="9215" max="9215" width="11" customWidth="1"/>
    <col min="9216" max="9216" width="10.5703125" customWidth="1"/>
    <col min="9433" max="9433" width="5.5703125" customWidth="1"/>
    <col min="9434" max="9434" width="27" customWidth="1"/>
    <col min="9435" max="9435" width="27.85546875" customWidth="1"/>
    <col min="9436" max="9436" width="10.140625" customWidth="1"/>
    <col min="9437" max="9437" width="11.28515625" customWidth="1"/>
    <col min="9438" max="9438" width="11.42578125" customWidth="1"/>
    <col min="9439" max="9441" width="9.7109375" customWidth="1"/>
    <col min="9442" max="9444" width="9.140625" customWidth="1"/>
    <col min="9445" max="9447" width="8" customWidth="1"/>
    <col min="9448" max="9450" width="9" customWidth="1"/>
    <col min="9451" max="9451" width="9.5703125" customWidth="1"/>
    <col min="9452" max="9453" width="9.42578125" customWidth="1"/>
    <col min="9454" max="9454" width="9.7109375" customWidth="1"/>
    <col min="9455" max="9455" width="9" customWidth="1"/>
    <col min="9456" max="9456" width="9.140625" customWidth="1"/>
    <col min="9457" max="9457" width="8.85546875" customWidth="1"/>
    <col min="9458" max="9458" width="9.5703125" customWidth="1"/>
    <col min="9459" max="9459" width="9" customWidth="1"/>
    <col min="9460" max="9460" width="9.85546875" customWidth="1"/>
    <col min="9461" max="9461" width="8.7109375" customWidth="1"/>
    <col min="9462" max="9462" width="10" customWidth="1"/>
    <col min="9463" max="9463" width="8.85546875" customWidth="1"/>
    <col min="9469" max="9469" width="10" customWidth="1"/>
    <col min="9471" max="9471" width="11" customWidth="1"/>
    <col min="9472" max="9472" width="10.5703125" customWidth="1"/>
    <col min="9689" max="9689" width="5.5703125" customWidth="1"/>
    <col min="9690" max="9690" width="27" customWidth="1"/>
    <col min="9691" max="9691" width="27.85546875" customWidth="1"/>
    <col min="9692" max="9692" width="10.140625" customWidth="1"/>
    <col min="9693" max="9693" width="11.28515625" customWidth="1"/>
    <col min="9694" max="9694" width="11.42578125" customWidth="1"/>
    <col min="9695" max="9697" width="9.7109375" customWidth="1"/>
    <col min="9698" max="9700" width="9.140625" customWidth="1"/>
    <col min="9701" max="9703" width="8" customWidth="1"/>
    <col min="9704" max="9706" width="9" customWidth="1"/>
    <col min="9707" max="9707" width="9.5703125" customWidth="1"/>
    <col min="9708" max="9709" width="9.42578125" customWidth="1"/>
    <col min="9710" max="9710" width="9.7109375" customWidth="1"/>
    <col min="9711" max="9711" width="9" customWidth="1"/>
    <col min="9712" max="9712" width="9.140625" customWidth="1"/>
    <col min="9713" max="9713" width="8.85546875" customWidth="1"/>
    <col min="9714" max="9714" width="9.5703125" customWidth="1"/>
    <col min="9715" max="9715" width="9" customWidth="1"/>
    <col min="9716" max="9716" width="9.85546875" customWidth="1"/>
    <col min="9717" max="9717" width="8.7109375" customWidth="1"/>
    <col min="9718" max="9718" width="10" customWidth="1"/>
    <col min="9719" max="9719" width="8.85546875" customWidth="1"/>
    <col min="9725" max="9725" width="10" customWidth="1"/>
    <col min="9727" max="9727" width="11" customWidth="1"/>
    <col min="9728" max="9728" width="10.5703125" customWidth="1"/>
    <col min="9945" max="9945" width="5.5703125" customWidth="1"/>
    <col min="9946" max="9946" width="27" customWidth="1"/>
    <col min="9947" max="9947" width="27.85546875" customWidth="1"/>
    <col min="9948" max="9948" width="10.140625" customWidth="1"/>
    <col min="9949" max="9949" width="11.28515625" customWidth="1"/>
    <col min="9950" max="9950" width="11.42578125" customWidth="1"/>
    <col min="9951" max="9953" width="9.7109375" customWidth="1"/>
    <col min="9954" max="9956" width="9.140625" customWidth="1"/>
    <col min="9957" max="9959" width="8" customWidth="1"/>
    <col min="9960" max="9962" width="9" customWidth="1"/>
    <col min="9963" max="9963" width="9.5703125" customWidth="1"/>
    <col min="9964" max="9965" width="9.42578125" customWidth="1"/>
    <col min="9966" max="9966" width="9.7109375" customWidth="1"/>
    <col min="9967" max="9967" width="9" customWidth="1"/>
    <col min="9968" max="9968" width="9.140625" customWidth="1"/>
    <col min="9969" max="9969" width="8.85546875" customWidth="1"/>
    <col min="9970" max="9970" width="9.5703125" customWidth="1"/>
    <col min="9971" max="9971" width="9" customWidth="1"/>
    <col min="9972" max="9972" width="9.85546875" customWidth="1"/>
    <col min="9973" max="9973" width="8.7109375" customWidth="1"/>
    <col min="9974" max="9974" width="10" customWidth="1"/>
    <col min="9975" max="9975" width="8.85546875" customWidth="1"/>
    <col min="9981" max="9981" width="10" customWidth="1"/>
    <col min="9983" max="9983" width="11" customWidth="1"/>
    <col min="9984" max="9984" width="10.5703125" customWidth="1"/>
    <col min="10201" max="10201" width="5.5703125" customWidth="1"/>
    <col min="10202" max="10202" width="27" customWidth="1"/>
    <col min="10203" max="10203" width="27.85546875" customWidth="1"/>
    <col min="10204" max="10204" width="10.140625" customWidth="1"/>
    <col min="10205" max="10205" width="11.28515625" customWidth="1"/>
    <col min="10206" max="10206" width="11.42578125" customWidth="1"/>
    <col min="10207" max="10209" width="9.7109375" customWidth="1"/>
    <col min="10210" max="10212" width="9.140625" customWidth="1"/>
    <col min="10213" max="10215" width="8" customWidth="1"/>
    <col min="10216" max="10218" width="9" customWidth="1"/>
    <col min="10219" max="10219" width="9.5703125" customWidth="1"/>
    <col min="10220" max="10221" width="9.42578125" customWidth="1"/>
    <col min="10222" max="10222" width="9.7109375" customWidth="1"/>
    <col min="10223" max="10223" width="9" customWidth="1"/>
    <col min="10224" max="10224" width="9.140625" customWidth="1"/>
    <col min="10225" max="10225" width="8.85546875" customWidth="1"/>
    <col min="10226" max="10226" width="9.5703125" customWidth="1"/>
    <col min="10227" max="10227" width="9" customWidth="1"/>
    <col min="10228" max="10228" width="9.85546875" customWidth="1"/>
    <col min="10229" max="10229" width="8.7109375" customWidth="1"/>
    <col min="10230" max="10230" width="10" customWidth="1"/>
    <col min="10231" max="10231" width="8.85546875" customWidth="1"/>
    <col min="10237" max="10237" width="10" customWidth="1"/>
    <col min="10239" max="10239" width="11" customWidth="1"/>
    <col min="10240" max="10240" width="10.5703125" customWidth="1"/>
    <col min="10457" max="10457" width="5.5703125" customWidth="1"/>
    <col min="10458" max="10458" width="27" customWidth="1"/>
    <col min="10459" max="10459" width="27.85546875" customWidth="1"/>
    <col min="10460" max="10460" width="10.140625" customWidth="1"/>
    <col min="10461" max="10461" width="11.28515625" customWidth="1"/>
    <col min="10462" max="10462" width="11.42578125" customWidth="1"/>
    <col min="10463" max="10465" width="9.7109375" customWidth="1"/>
    <col min="10466" max="10468" width="9.140625" customWidth="1"/>
    <col min="10469" max="10471" width="8" customWidth="1"/>
    <col min="10472" max="10474" width="9" customWidth="1"/>
    <col min="10475" max="10475" width="9.5703125" customWidth="1"/>
    <col min="10476" max="10477" width="9.42578125" customWidth="1"/>
    <col min="10478" max="10478" width="9.7109375" customWidth="1"/>
    <col min="10479" max="10479" width="9" customWidth="1"/>
    <col min="10480" max="10480" width="9.140625" customWidth="1"/>
    <col min="10481" max="10481" width="8.85546875" customWidth="1"/>
    <col min="10482" max="10482" width="9.5703125" customWidth="1"/>
    <col min="10483" max="10483" width="9" customWidth="1"/>
    <col min="10484" max="10484" width="9.85546875" customWidth="1"/>
    <col min="10485" max="10485" width="8.7109375" customWidth="1"/>
    <col min="10486" max="10486" width="10" customWidth="1"/>
    <col min="10487" max="10487" width="8.85546875" customWidth="1"/>
    <col min="10493" max="10493" width="10" customWidth="1"/>
    <col min="10495" max="10495" width="11" customWidth="1"/>
    <col min="10496" max="10496" width="10.5703125" customWidth="1"/>
    <col min="10713" max="10713" width="5.5703125" customWidth="1"/>
    <col min="10714" max="10714" width="27" customWidth="1"/>
    <col min="10715" max="10715" width="27.85546875" customWidth="1"/>
    <col min="10716" max="10716" width="10.140625" customWidth="1"/>
    <col min="10717" max="10717" width="11.28515625" customWidth="1"/>
    <col min="10718" max="10718" width="11.42578125" customWidth="1"/>
    <col min="10719" max="10721" width="9.7109375" customWidth="1"/>
    <col min="10722" max="10724" width="9.140625" customWidth="1"/>
    <col min="10725" max="10727" width="8" customWidth="1"/>
    <col min="10728" max="10730" width="9" customWidth="1"/>
    <col min="10731" max="10731" width="9.5703125" customWidth="1"/>
    <col min="10732" max="10733" width="9.42578125" customWidth="1"/>
    <col min="10734" max="10734" width="9.7109375" customWidth="1"/>
    <col min="10735" max="10735" width="9" customWidth="1"/>
    <col min="10736" max="10736" width="9.140625" customWidth="1"/>
    <col min="10737" max="10737" width="8.85546875" customWidth="1"/>
    <col min="10738" max="10738" width="9.5703125" customWidth="1"/>
    <col min="10739" max="10739" width="9" customWidth="1"/>
    <col min="10740" max="10740" width="9.85546875" customWidth="1"/>
    <col min="10741" max="10741" width="8.7109375" customWidth="1"/>
    <col min="10742" max="10742" width="10" customWidth="1"/>
    <col min="10743" max="10743" width="8.85546875" customWidth="1"/>
    <col min="10749" max="10749" width="10" customWidth="1"/>
    <col min="10751" max="10751" width="11" customWidth="1"/>
    <col min="10752" max="10752" width="10.5703125" customWidth="1"/>
    <col min="10969" max="10969" width="5.5703125" customWidth="1"/>
    <col min="10970" max="10970" width="27" customWidth="1"/>
    <col min="10971" max="10971" width="27.85546875" customWidth="1"/>
    <col min="10972" max="10972" width="10.140625" customWidth="1"/>
    <col min="10973" max="10973" width="11.28515625" customWidth="1"/>
    <col min="10974" max="10974" width="11.42578125" customWidth="1"/>
    <col min="10975" max="10977" width="9.7109375" customWidth="1"/>
    <col min="10978" max="10980" width="9.140625" customWidth="1"/>
    <col min="10981" max="10983" width="8" customWidth="1"/>
    <col min="10984" max="10986" width="9" customWidth="1"/>
    <col min="10987" max="10987" width="9.5703125" customWidth="1"/>
    <col min="10988" max="10989" width="9.42578125" customWidth="1"/>
    <col min="10990" max="10990" width="9.7109375" customWidth="1"/>
    <col min="10991" max="10991" width="9" customWidth="1"/>
    <col min="10992" max="10992" width="9.140625" customWidth="1"/>
    <col min="10993" max="10993" width="8.85546875" customWidth="1"/>
    <col min="10994" max="10994" width="9.5703125" customWidth="1"/>
    <col min="10995" max="10995" width="9" customWidth="1"/>
    <col min="10996" max="10996" width="9.85546875" customWidth="1"/>
    <col min="10997" max="10997" width="8.7109375" customWidth="1"/>
    <col min="10998" max="10998" width="10" customWidth="1"/>
    <col min="10999" max="10999" width="8.85546875" customWidth="1"/>
    <col min="11005" max="11005" width="10" customWidth="1"/>
    <col min="11007" max="11007" width="11" customWidth="1"/>
    <col min="11008" max="11008" width="10.5703125" customWidth="1"/>
    <col min="11225" max="11225" width="5.5703125" customWidth="1"/>
    <col min="11226" max="11226" width="27" customWidth="1"/>
    <col min="11227" max="11227" width="27.85546875" customWidth="1"/>
    <col min="11228" max="11228" width="10.140625" customWidth="1"/>
    <col min="11229" max="11229" width="11.28515625" customWidth="1"/>
    <col min="11230" max="11230" width="11.42578125" customWidth="1"/>
    <col min="11231" max="11233" width="9.7109375" customWidth="1"/>
    <col min="11234" max="11236" width="9.140625" customWidth="1"/>
    <col min="11237" max="11239" width="8" customWidth="1"/>
    <col min="11240" max="11242" width="9" customWidth="1"/>
    <col min="11243" max="11243" width="9.5703125" customWidth="1"/>
    <col min="11244" max="11245" width="9.42578125" customWidth="1"/>
    <col min="11246" max="11246" width="9.7109375" customWidth="1"/>
    <col min="11247" max="11247" width="9" customWidth="1"/>
    <col min="11248" max="11248" width="9.140625" customWidth="1"/>
    <col min="11249" max="11249" width="8.85546875" customWidth="1"/>
    <col min="11250" max="11250" width="9.5703125" customWidth="1"/>
    <col min="11251" max="11251" width="9" customWidth="1"/>
    <col min="11252" max="11252" width="9.85546875" customWidth="1"/>
    <col min="11253" max="11253" width="8.7109375" customWidth="1"/>
    <col min="11254" max="11254" width="10" customWidth="1"/>
    <col min="11255" max="11255" width="8.85546875" customWidth="1"/>
    <col min="11261" max="11261" width="10" customWidth="1"/>
    <col min="11263" max="11263" width="11" customWidth="1"/>
    <col min="11264" max="11264" width="10.5703125" customWidth="1"/>
    <col min="11481" max="11481" width="5.5703125" customWidth="1"/>
    <col min="11482" max="11482" width="27" customWidth="1"/>
    <col min="11483" max="11483" width="27.85546875" customWidth="1"/>
    <col min="11484" max="11484" width="10.140625" customWidth="1"/>
    <col min="11485" max="11485" width="11.28515625" customWidth="1"/>
    <col min="11486" max="11486" width="11.42578125" customWidth="1"/>
    <col min="11487" max="11489" width="9.7109375" customWidth="1"/>
    <col min="11490" max="11492" width="9.140625" customWidth="1"/>
    <col min="11493" max="11495" width="8" customWidth="1"/>
    <col min="11496" max="11498" width="9" customWidth="1"/>
    <col min="11499" max="11499" width="9.5703125" customWidth="1"/>
    <col min="11500" max="11501" width="9.42578125" customWidth="1"/>
    <col min="11502" max="11502" width="9.7109375" customWidth="1"/>
    <col min="11503" max="11503" width="9" customWidth="1"/>
    <col min="11504" max="11504" width="9.140625" customWidth="1"/>
    <col min="11505" max="11505" width="8.85546875" customWidth="1"/>
    <col min="11506" max="11506" width="9.5703125" customWidth="1"/>
    <col min="11507" max="11507" width="9" customWidth="1"/>
    <col min="11508" max="11508" width="9.85546875" customWidth="1"/>
    <col min="11509" max="11509" width="8.7109375" customWidth="1"/>
    <col min="11510" max="11510" width="10" customWidth="1"/>
    <col min="11511" max="11511" width="8.85546875" customWidth="1"/>
    <col min="11517" max="11517" width="10" customWidth="1"/>
    <col min="11519" max="11519" width="11" customWidth="1"/>
    <col min="11520" max="11520" width="10.5703125" customWidth="1"/>
    <col min="11737" max="11737" width="5.5703125" customWidth="1"/>
    <col min="11738" max="11738" width="27" customWidth="1"/>
    <col min="11739" max="11739" width="27.85546875" customWidth="1"/>
    <col min="11740" max="11740" width="10.140625" customWidth="1"/>
    <col min="11741" max="11741" width="11.28515625" customWidth="1"/>
    <col min="11742" max="11742" width="11.42578125" customWidth="1"/>
    <col min="11743" max="11745" width="9.7109375" customWidth="1"/>
    <col min="11746" max="11748" width="9.140625" customWidth="1"/>
    <col min="11749" max="11751" width="8" customWidth="1"/>
    <col min="11752" max="11754" width="9" customWidth="1"/>
    <col min="11755" max="11755" width="9.5703125" customWidth="1"/>
    <col min="11756" max="11757" width="9.42578125" customWidth="1"/>
    <col min="11758" max="11758" width="9.7109375" customWidth="1"/>
    <col min="11759" max="11759" width="9" customWidth="1"/>
    <col min="11760" max="11760" width="9.140625" customWidth="1"/>
    <col min="11761" max="11761" width="8.85546875" customWidth="1"/>
    <col min="11762" max="11762" width="9.5703125" customWidth="1"/>
    <col min="11763" max="11763" width="9" customWidth="1"/>
    <col min="11764" max="11764" width="9.85546875" customWidth="1"/>
    <col min="11765" max="11765" width="8.7109375" customWidth="1"/>
    <col min="11766" max="11766" width="10" customWidth="1"/>
    <col min="11767" max="11767" width="8.85546875" customWidth="1"/>
    <col min="11773" max="11773" width="10" customWidth="1"/>
    <col min="11775" max="11775" width="11" customWidth="1"/>
    <col min="11776" max="11776" width="10.5703125" customWidth="1"/>
    <col min="11993" max="11993" width="5.5703125" customWidth="1"/>
    <col min="11994" max="11994" width="27" customWidth="1"/>
    <col min="11995" max="11995" width="27.85546875" customWidth="1"/>
    <col min="11996" max="11996" width="10.140625" customWidth="1"/>
    <col min="11997" max="11997" width="11.28515625" customWidth="1"/>
    <col min="11998" max="11998" width="11.42578125" customWidth="1"/>
    <col min="11999" max="12001" width="9.7109375" customWidth="1"/>
    <col min="12002" max="12004" width="9.140625" customWidth="1"/>
    <col min="12005" max="12007" width="8" customWidth="1"/>
    <col min="12008" max="12010" width="9" customWidth="1"/>
    <col min="12011" max="12011" width="9.5703125" customWidth="1"/>
    <col min="12012" max="12013" width="9.42578125" customWidth="1"/>
    <col min="12014" max="12014" width="9.7109375" customWidth="1"/>
    <col min="12015" max="12015" width="9" customWidth="1"/>
    <col min="12016" max="12016" width="9.140625" customWidth="1"/>
    <col min="12017" max="12017" width="8.85546875" customWidth="1"/>
    <col min="12018" max="12018" width="9.5703125" customWidth="1"/>
    <col min="12019" max="12019" width="9" customWidth="1"/>
    <col min="12020" max="12020" width="9.85546875" customWidth="1"/>
    <col min="12021" max="12021" width="8.7109375" customWidth="1"/>
    <col min="12022" max="12022" width="10" customWidth="1"/>
    <col min="12023" max="12023" width="8.85546875" customWidth="1"/>
    <col min="12029" max="12029" width="10" customWidth="1"/>
    <col min="12031" max="12031" width="11" customWidth="1"/>
    <col min="12032" max="12032" width="10.5703125" customWidth="1"/>
    <col min="12249" max="12249" width="5.5703125" customWidth="1"/>
    <col min="12250" max="12250" width="27" customWidth="1"/>
    <col min="12251" max="12251" width="27.85546875" customWidth="1"/>
    <col min="12252" max="12252" width="10.140625" customWidth="1"/>
    <col min="12253" max="12253" width="11.28515625" customWidth="1"/>
    <col min="12254" max="12254" width="11.42578125" customWidth="1"/>
    <col min="12255" max="12257" width="9.7109375" customWidth="1"/>
    <col min="12258" max="12260" width="9.140625" customWidth="1"/>
    <col min="12261" max="12263" width="8" customWidth="1"/>
    <col min="12264" max="12266" width="9" customWidth="1"/>
    <col min="12267" max="12267" width="9.5703125" customWidth="1"/>
    <col min="12268" max="12269" width="9.42578125" customWidth="1"/>
    <col min="12270" max="12270" width="9.7109375" customWidth="1"/>
    <col min="12271" max="12271" width="9" customWidth="1"/>
    <col min="12272" max="12272" width="9.140625" customWidth="1"/>
    <col min="12273" max="12273" width="8.85546875" customWidth="1"/>
    <col min="12274" max="12274" width="9.5703125" customWidth="1"/>
    <col min="12275" max="12275" width="9" customWidth="1"/>
    <col min="12276" max="12276" width="9.85546875" customWidth="1"/>
    <col min="12277" max="12277" width="8.7109375" customWidth="1"/>
    <col min="12278" max="12278" width="10" customWidth="1"/>
    <col min="12279" max="12279" width="8.85546875" customWidth="1"/>
    <col min="12285" max="12285" width="10" customWidth="1"/>
    <col min="12287" max="12287" width="11" customWidth="1"/>
    <col min="12288" max="12288" width="10.5703125" customWidth="1"/>
    <col min="12505" max="12505" width="5.5703125" customWidth="1"/>
    <col min="12506" max="12506" width="27" customWidth="1"/>
    <col min="12507" max="12507" width="27.85546875" customWidth="1"/>
    <col min="12508" max="12508" width="10.140625" customWidth="1"/>
    <col min="12509" max="12509" width="11.28515625" customWidth="1"/>
    <col min="12510" max="12510" width="11.42578125" customWidth="1"/>
    <col min="12511" max="12513" width="9.7109375" customWidth="1"/>
    <col min="12514" max="12516" width="9.140625" customWidth="1"/>
    <col min="12517" max="12519" width="8" customWidth="1"/>
    <col min="12520" max="12522" width="9" customWidth="1"/>
    <col min="12523" max="12523" width="9.5703125" customWidth="1"/>
    <col min="12524" max="12525" width="9.42578125" customWidth="1"/>
    <col min="12526" max="12526" width="9.7109375" customWidth="1"/>
    <col min="12527" max="12527" width="9" customWidth="1"/>
    <col min="12528" max="12528" width="9.140625" customWidth="1"/>
    <col min="12529" max="12529" width="8.85546875" customWidth="1"/>
    <col min="12530" max="12530" width="9.5703125" customWidth="1"/>
    <col min="12531" max="12531" width="9" customWidth="1"/>
    <col min="12532" max="12532" width="9.85546875" customWidth="1"/>
    <col min="12533" max="12533" width="8.7109375" customWidth="1"/>
    <col min="12534" max="12534" width="10" customWidth="1"/>
    <col min="12535" max="12535" width="8.85546875" customWidth="1"/>
    <col min="12541" max="12541" width="10" customWidth="1"/>
    <col min="12543" max="12543" width="11" customWidth="1"/>
    <col min="12544" max="12544" width="10.5703125" customWidth="1"/>
    <col min="12761" max="12761" width="5.5703125" customWidth="1"/>
    <col min="12762" max="12762" width="27" customWidth="1"/>
    <col min="12763" max="12763" width="27.85546875" customWidth="1"/>
    <col min="12764" max="12764" width="10.140625" customWidth="1"/>
    <col min="12765" max="12765" width="11.28515625" customWidth="1"/>
    <col min="12766" max="12766" width="11.42578125" customWidth="1"/>
    <col min="12767" max="12769" width="9.7109375" customWidth="1"/>
    <col min="12770" max="12772" width="9.140625" customWidth="1"/>
    <col min="12773" max="12775" width="8" customWidth="1"/>
    <col min="12776" max="12778" width="9" customWidth="1"/>
    <col min="12779" max="12779" width="9.5703125" customWidth="1"/>
    <col min="12780" max="12781" width="9.42578125" customWidth="1"/>
    <col min="12782" max="12782" width="9.7109375" customWidth="1"/>
    <col min="12783" max="12783" width="9" customWidth="1"/>
    <col min="12784" max="12784" width="9.140625" customWidth="1"/>
    <col min="12785" max="12785" width="8.85546875" customWidth="1"/>
    <col min="12786" max="12786" width="9.5703125" customWidth="1"/>
    <col min="12787" max="12787" width="9" customWidth="1"/>
    <col min="12788" max="12788" width="9.85546875" customWidth="1"/>
    <col min="12789" max="12789" width="8.7109375" customWidth="1"/>
    <col min="12790" max="12790" width="10" customWidth="1"/>
    <col min="12791" max="12791" width="8.85546875" customWidth="1"/>
    <col min="12797" max="12797" width="10" customWidth="1"/>
    <col min="12799" max="12799" width="11" customWidth="1"/>
    <col min="12800" max="12800" width="10.5703125" customWidth="1"/>
    <col min="13017" max="13017" width="5.5703125" customWidth="1"/>
    <col min="13018" max="13018" width="27" customWidth="1"/>
    <col min="13019" max="13019" width="27.85546875" customWidth="1"/>
    <col min="13020" max="13020" width="10.140625" customWidth="1"/>
    <col min="13021" max="13021" width="11.28515625" customWidth="1"/>
    <col min="13022" max="13022" width="11.42578125" customWidth="1"/>
    <col min="13023" max="13025" width="9.7109375" customWidth="1"/>
    <col min="13026" max="13028" width="9.140625" customWidth="1"/>
    <col min="13029" max="13031" width="8" customWidth="1"/>
    <col min="13032" max="13034" width="9" customWidth="1"/>
    <col min="13035" max="13035" width="9.5703125" customWidth="1"/>
    <col min="13036" max="13037" width="9.42578125" customWidth="1"/>
    <col min="13038" max="13038" width="9.7109375" customWidth="1"/>
    <col min="13039" max="13039" width="9" customWidth="1"/>
    <col min="13040" max="13040" width="9.140625" customWidth="1"/>
    <col min="13041" max="13041" width="8.85546875" customWidth="1"/>
    <col min="13042" max="13042" width="9.5703125" customWidth="1"/>
    <col min="13043" max="13043" width="9" customWidth="1"/>
    <col min="13044" max="13044" width="9.85546875" customWidth="1"/>
    <col min="13045" max="13045" width="8.7109375" customWidth="1"/>
    <col min="13046" max="13046" width="10" customWidth="1"/>
    <col min="13047" max="13047" width="8.85546875" customWidth="1"/>
    <col min="13053" max="13053" width="10" customWidth="1"/>
    <col min="13055" max="13055" width="11" customWidth="1"/>
    <col min="13056" max="13056" width="10.5703125" customWidth="1"/>
    <col min="13273" max="13273" width="5.5703125" customWidth="1"/>
    <col min="13274" max="13274" width="27" customWidth="1"/>
    <col min="13275" max="13275" width="27.85546875" customWidth="1"/>
    <col min="13276" max="13276" width="10.140625" customWidth="1"/>
    <col min="13277" max="13277" width="11.28515625" customWidth="1"/>
    <col min="13278" max="13278" width="11.42578125" customWidth="1"/>
    <col min="13279" max="13281" width="9.7109375" customWidth="1"/>
    <col min="13282" max="13284" width="9.140625" customWidth="1"/>
    <col min="13285" max="13287" width="8" customWidth="1"/>
    <col min="13288" max="13290" width="9" customWidth="1"/>
    <col min="13291" max="13291" width="9.5703125" customWidth="1"/>
    <col min="13292" max="13293" width="9.42578125" customWidth="1"/>
    <col min="13294" max="13294" width="9.7109375" customWidth="1"/>
    <col min="13295" max="13295" width="9" customWidth="1"/>
    <col min="13296" max="13296" width="9.140625" customWidth="1"/>
    <col min="13297" max="13297" width="8.85546875" customWidth="1"/>
    <col min="13298" max="13298" width="9.5703125" customWidth="1"/>
    <col min="13299" max="13299" width="9" customWidth="1"/>
    <col min="13300" max="13300" width="9.85546875" customWidth="1"/>
    <col min="13301" max="13301" width="8.7109375" customWidth="1"/>
    <col min="13302" max="13302" width="10" customWidth="1"/>
    <col min="13303" max="13303" width="8.85546875" customWidth="1"/>
    <col min="13309" max="13309" width="10" customWidth="1"/>
    <col min="13311" max="13311" width="11" customWidth="1"/>
    <col min="13312" max="13312" width="10.5703125" customWidth="1"/>
    <col min="13529" max="13529" width="5.5703125" customWidth="1"/>
    <col min="13530" max="13530" width="27" customWidth="1"/>
    <col min="13531" max="13531" width="27.85546875" customWidth="1"/>
    <col min="13532" max="13532" width="10.140625" customWidth="1"/>
    <col min="13533" max="13533" width="11.28515625" customWidth="1"/>
    <col min="13534" max="13534" width="11.42578125" customWidth="1"/>
    <col min="13535" max="13537" width="9.7109375" customWidth="1"/>
    <col min="13538" max="13540" width="9.140625" customWidth="1"/>
    <col min="13541" max="13543" width="8" customWidth="1"/>
    <col min="13544" max="13546" width="9" customWidth="1"/>
    <col min="13547" max="13547" width="9.5703125" customWidth="1"/>
    <col min="13548" max="13549" width="9.42578125" customWidth="1"/>
    <col min="13550" max="13550" width="9.7109375" customWidth="1"/>
    <col min="13551" max="13551" width="9" customWidth="1"/>
    <col min="13552" max="13552" width="9.140625" customWidth="1"/>
    <col min="13553" max="13553" width="8.85546875" customWidth="1"/>
    <col min="13554" max="13554" width="9.5703125" customWidth="1"/>
    <col min="13555" max="13555" width="9" customWidth="1"/>
    <col min="13556" max="13556" width="9.85546875" customWidth="1"/>
    <col min="13557" max="13557" width="8.7109375" customWidth="1"/>
    <col min="13558" max="13558" width="10" customWidth="1"/>
    <col min="13559" max="13559" width="8.85546875" customWidth="1"/>
    <col min="13565" max="13565" width="10" customWidth="1"/>
    <col min="13567" max="13567" width="11" customWidth="1"/>
    <col min="13568" max="13568" width="10.5703125" customWidth="1"/>
    <col min="13785" max="13785" width="5.5703125" customWidth="1"/>
    <col min="13786" max="13786" width="27" customWidth="1"/>
    <col min="13787" max="13787" width="27.85546875" customWidth="1"/>
    <col min="13788" max="13788" width="10.140625" customWidth="1"/>
    <col min="13789" max="13789" width="11.28515625" customWidth="1"/>
    <col min="13790" max="13790" width="11.42578125" customWidth="1"/>
    <col min="13791" max="13793" width="9.7109375" customWidth="1"/>
    <col min="13794" max="13796" width="9.140625" customWidth="1"/>
    <col min="13797" max="13799" width="8" customWidth="1"/>
    <col min="13800" max="13802" width="9" customWidth="1"/>
    <col min="13803" max="13803" width="9.5703125" customWidth="1"/>
    <col min="13804" max="13805" width="9.42578125" customWidth="1"/>
    <col min="13806" max="13806" width="9.7109375" customWidth="1"/>
    <col min="13807" max="13807" width="9" customWidth="1"/>
    <col min="13808" max="13808" width="9.140625" customWidth="1"/>
    <col min="13809" max="13809" width="8.85546875" customWidth="1"/>
    <col min="13810" max="13810" width="9.5703125" customWidth="1"/>
    <col min="13811" max="13811" width="9" customWidth="1"/>
    <col min="13812" max="13812" width="9.85546875" customWidth="1"/>
    <col min="13813" max="13813" width="8.7109375" customWidth="1"/>
    <col min="13814" max="13814" width="10" customWidth="1"/>
    <col min="13815" max="13815" width="8.85546875" customWidth="1"/>
    <col min="13821" max="13821" width="10" customWidth="1"/>
    <col min="13823" max="13823" width="11" customWidth="1"/>
    <col min="13824" max="13824" width="10.5703125" customWidth="1"/>
    <col min="14041" max="14041" width="5.5703125" customWidth="1"/>
    <col min="14042" max="14042" width="27" customWidth="1"/>
    <col min="14043" max="14043" width="27.85546875" customWidth="1"/>
    <col min="14044" max="14044" width="10.140625" customWidth="1"/>
    <col min="14045" max="14045" width="11.28515625" customWidth="1"/>
    <col min="14046" max="14046" width="11.42578125" customWidth="1"/>
    <col min="14047" max="14049" width="9.7109375" customWidth="1"/>
    <col min="14050" max="14052" width="9.140625" customWidth="1"/>
    <col min="14053" max="14055" width="8" customWidth="1"/>
    <col min="14056" max="14058" width="9" customWidth="1"/>
    <col min="14059" max="14059" width="9.5703125" customWidth="1"/>
    <col min="14060" max="14061" width="9.42578125" customWidth="1"/>
    <col min="14062" max="14062" width="9.7109375" customWidth="1"/>
    <col min="14063" max="14063" width="9" customWidth="1"/>
    <col min="14064" max="14064" width="9.140625" customWidth="1"/>
    <col min="14065" max="14065" width="8.85546875" customWidth="1"/>
    <col min="14066" max="14066" width="9.5703125" customWidth="1"/>
    <col min="14067" max="14067" width="9" customWidth="1"/>
    <col min="14068" max="14068" width="9.85546875" customWidth="1"/>
    <col min="14069" max="14069" width="8.7109375" customWidth="1"/>
    <col min="14070" max="14070" width="10" customWidth="1"/>
    <col min="14071" max="14071" width="8.85546875" customWidth="1"/>
    <col min="14077" max="14077" width="10" customWidth="1"/>
    <col min="14079" max="14079" width="11" customWidth="1"/>
    <col min="14080" max="14080" width="10.5703125" customWidth="1"/>
    <col min="14297" max="14297" width="5.5703125" customWidth="1"/>
    <col min="14298" max="14298" width="27" customWidth="1"/>
    <col min="14299" max="14299" width="27.85546875" customWidth="1"/>
    <col min="14300" max="14300" width="10.140625" customWidth="1"/>
    <col min="14301" max="14301" width="11.28515625" customWidth="1"/>
    <col min="14302" max="14302" width="11.42578125" customWidth="1"/>
    <col min="14303" max="14305" width="9.7109375" customWidth="1"/>
    <col min="14306" max="14308" width="9.140625" customWidth="1"/>
    <col min="14309" max="14311" width="8" customWidth="1"/>
    <col min="14312" max="14314" width="9" customWidth="1"/>
    <col min="14315" max="14315" width="9.5703125" customWidth="1"/>
    <col min="14316" max="14317" width="9.42578125" customWidth="1"/>
    <col min="14318" max="14318" width="9.7109375" customWidth="1"/>
    <col min="14319" max="14319" width="9" customWidth="1"/>
    <col min="14320" max="14320" width="9.140625" customWidth="1"/>
    <col min="14321" max="14321" width="8.85546875" customWidth="1"/>
    <col min="14322" max="14322" width="9.5703125" customWidth="1"/>
    <col min="14323" max="14323" width="9" customWidth="1"/>
    <col min="14324" max="14324" width="9.85546875" customWidth="1"/>
    <col min="14325" max="14325" width="8.7109375" customWidth="1"/>
    <col min="14326" max="14326" width="10" customWidth="1"/>
    <col min="14327" max="14327" width="8.85546875" customWidth="1"/>
    <col min="14333" max="14333" width="10" customWidth="1"/>
    <col min="14335" max="14335" width="11" customWidth="1"/>
    <col min="14336" max="14336" width="10.5703125" customWidth="1"/>
    <col min="14553" max="14553" width="5.5703125" customWidth="1"/>
    <col min="14554" max="14554" width="27" customWidth="1"/>
    <col min="14555" max="14555" width="27.85546875" customWidth="1"/>
    <col min="14556" max="14556" width="10.140625" customWidth="1"/>
    <col min="14557" max="14557" width="11.28515625" customWidth="1"/>
    <col min="14558" max="14558" width="11.42578125" customWidth="1"/>
    <col min="14559" max="14561" width="9.7109375" customWidth="1"/>
    <col min="14562" max="14564" width="9.140625" customWidth="1"/>
    <col min="14565" max="14567" width="8" customWidth="1"/>
    <col min="14568" max="14570" width="9" customWidth="1"/>
    <col min="14571" max="14571" width="9.5703125" customWidth="1"/>
    <col min="14572" max="14573" width="9.42578125" customWidth="1"/>
    <col min="14574" max="14574" width="9.7109375" customWidth="1"/>
    <col min="14575" max="14575" width="9" customWidth="1"/>
    <col min="14576" max="14576" width="9.140625" customWidth="1"/>
    <col min="14577" max="14577" width="8.85546875" customWidth="1"/>
    <col min="14578" max="14578" width="9.5703125" customWidth="1"/>
    <col min="14579" max="14579" width="9" customWidth="1"/>
    <col min="14580" max="14580" width="9.85546875" customWidth="1"/>
    <col min="14581" max="14581" width="8.7109375" customWidth="1"/>
    <col min="14582" max="14582" width="10" customWidth="1"/>
    <col min="14583" max="14583" width="8.85546875" customWidth="1"/>
    <col min="14589" max="14589" width="10" customWidth="1"/>
    <col min="14591" max="14591" width="11" customWidth="1"/>
    <col min="14592" max="14592" width="10.5703125" customWidth="1"/>
    <col min="14809" max="14809" width="5.5703125" customWidth="1"/>
    <col min="14810" max="14810" width="27" customWidth="1"/>
    <col min="14811" max="14811" width="27.85546875" customWidth="1"/>
    <col min="14812" max="14812" width="10.140625" customWidth="1"/>
    <col min="14813" max="14813" width="11.28515625" customWidth="1"/>
    <col min="14814" max="14814" width="11.42578125" customWidth="1"/>
    <col min="14815" max="14817" width="9.7109375" customWidth="1"/>
    <col min="14818" max="14820" width="9.140625" customWidth="1"/>
    <col min="14821" max="14823" width="8" customWidth="1"/>
    <col min="14824" max="14826" width="9" customWidth="1"/>
    <col min="14827" max="14827" width="9.5703125" customWidth="1"/>
    <col min="14828" max="14829" width="9.42578125" customWidth="1"/>
    <col min="14830" max="14830" width="9.7109375" customWidth="1"/>
    <col min="14831" max="14831" width="9" customWidth="1"/>
    <col min="14832" max="14832" width="9.140625" customWidth="1"/>
    <col min="14833" max="14833" width="8.85546875" customWidth="1"/>
    <col min="14834" max="14834" width="9.5703125" customWidth="1"/>
    <col min="14835" max="14835" width="9" customWidth="1"/>
    <col min="14836" max="14836" width="9.85546875" customWidth="1"/>
    <col min="14837" max="14837" width="8.7109375" customWidth="1"/>
    <col min="14838" max="14838" width="10" customWidth="1"/>
    <col min="14839" max="14839" width="8.85546875" customWidth="1"/>
    <col min="14845" max="14845" width="10" customWidth="1"/>
    <col min="14847" max="14847" width="11" customWidth="1"/>
    <col min="14848" max="14848" width="10.5703125" customWidth="1"/>
    <col min="15065" max="15065" width="5.5703125" customWidth="1"/>
    <col min="15066" max="15066" width="27" customWidth="1"/>
    <col min="15067" max="15067" width="27.85546875" customWidth="1"/>
    <col min="15068" max="15068" width="10.140625" customWidth="1"/>
    <col min="15069" max="15069" width="11.28515625" customWidth="1"/>
    <col min="15070" max="15070" width="11.42578125" customWidth="1"/>
    <col min="15071" max="15073" width="9.7109375" customWidth="1"/>
    <col min="15074" max="15076" width="9.140625" customWidth="1"/>
    <col min="15077" max="15079" width="8" customWidth="1"/>
    <col min="15080" max="15082" width="9" customWidth="1"/>
    <col min="15083" max="15083" width="9.5703125" customWidth="1"/>
    <col min="15084" max="15085" width="9.42578125" customWidth="1"/>
    <col min="15086" max="15086" width="9.7109375" customWidth="1"/>
    <col min="15087" max="15087" width="9" customWidth="1"/>
    <col min="15088" max="15088" width="9.140625" customWidth="1"/>
    <col min="15089" max="15089" width="8.85546875" customWidth="1"/>
    <col min="15090" max="15090" width="9.5703125" customWidth="1"/>
    <col min="15091" max="15091" width="9" customWidth="1"/>
    <col min="15092" max="15092" width="9.85546875" customWidth="1"/>
    <col min="15093" max="15093" width="8.7109375" customWidth="1"/>
    <col min="15094" max="15094" width="10" customWidth="1"/>
    <col min="15095" max="15095" width="8.85546875" customWidth="1"/>
    <col min="15101" max="15101" width="10" customWidth="1"/>
    <col min="15103" max="15103" width="11" customWidth="1"/>
    <col min="15104" max="15104" width="10.5703125" customWidth="1"/>
    <col min="15321" max="15321" width="5.5703125" customWidth="1"/>
    <col min="15322" max="15322" width="27" customWidth="1"/>
    <col min="15323" max="15323" width="27.85546875" customWidth="1"/>
    <col min="15324" max="15324" width="10.140625" customWidth="1"/>
    <col min="15325" max="15325" width="11.28515625" customWidth="1"/>
    <col min="15326" max="15326" width="11.42578125" customWidth="1"/>
    <col min="15327" max="15329" width="9.7109375" customWidth="1"/>
    <col min="15330" max="15332" width="9.140625" customWidth="1"/>
    <col min="15333" max="15335" width="8" customWidth="1"/>
    <col min="15336" max="15338" width="9" customWidth="1"/>
    <col min="15339" max="15339" width="9.5703125" customWidth="1"/>
    <col min="15340" max="15341" width="9.42578125" customWidth="1"/>
    <col min="15342" max="15342" width="9.7109375" customWidth="1"/>
    <col min="15343" max="15343" width="9" customWidth="1"/>
    <col min="15344" max="15344" width="9.140625" customWidth="1"/>
    <col min="15345" max="15345" width="8.85546875" customWidth="1"/>
    <col min="15346" max="15346" width="9.5703125" customWidth="1"/>
    <col min="15347" max="15347" width="9" customWidth="1"/>
    <col min="15348" max="15348" width="9.85546875" customWidth="1"/>
    <col min="15349" max="15349" width="8.7109375" customWidth="1"/>
    <col min="15350" max="15350" width="10" customWidth="1"/>
    <col min="15351" max="15351" width="8.85546875" customWidth="1"/>
    <col min="15357" max="15357" width="10" customWidth="1"/>
    <col min="15359" max="15359" width="11" customWidth="1"/>
    <col min="15360" max="15360" width="10.5703125" customWidth="1"/>
    <col min="15577" max="15577" width="5.5703125" customWidth="1"/>
    <col min="15578" max="15578" width="27" customWidth="1"/>
    <col min="15579" max="15579" width="27.85546875" customWidth="1"/>
    <col min="15580" max="15580" width="10.140625" customWidth="1"/>
    <col min="15581" max="15581" width="11.28515625" customWidth="1"/>
    <col min="15582" max="15582" width="11.42578125" customWidth="1"/>
    <col min="15583" max="15585" width="9.7109375" customWidth="1"/>
    <col min="15586" max="15588" width="9.140625" customWidth="1"/>
    <col min="15589" max="15591" width="8" customWidth="1"/>
    <col min="15592" max="15594" width="9" customWidth="1"/>
    <col min="15595" max="15595" width="9.5703125" customWidth="1"/>
    <col min="15596" max="15597" width="9.42578125" customWidth="1"/>
    <col min="15598" max="15598" width="9.7109375" customWidth="1"/>
    <col min="15599" max="15599" width="9" customWidth="1"/>
    <col min="15600" max="15600" width="9.140625" customWidth="1"/>
    <col min="15601" max="15601" width="8.85546875" customWidth="1"/>
    <col min="15602" max="15602" width="9.5703125" customWidth="1"/>
    <col min="15603" max="15603" width="9" customWidth="1"/>
    <col min="15604" max="15604" width="9.85546875" customWidth="1"/>
    <col min="15605" max="15605" width="8.7109375" customWidth="1"/>
    <col min="15606" max="15606" width="10" customWidth="1"/>
    <col min="15607" max="15607" width="8.85546875" customWidth="1"/>
    <col min="15613" max="15613" width="10" customWidth="1"/>
    <col min="15615" max="15615" width="11" customWidth="1"/>
    <col min="15616" max="15616" width="10.5703125" customWidth="1"/>
    <col min="15833" max="15833" width="5.5703125" customWidth="1"/>
    <col min="15834" max="15834" width="27" customWidth="1"/>
    <col min="15835" max="15835" width="27.85546875" customWidth="1"/>
    <col min="15836" max="15836" width="10.140625" customWidth="1"/>
    <col min="15837" max="15837" width="11.28515625" customWidth="1"/>
    <col min="15838" max="15838" width="11.42578125" customWidth="1"/>
    <col min="15839" max="15841" width="9.7109375" customWidth="1"/>
    <col min="15842" max="15844" width="9.140625" customWidth="1"/>
    <col min="15845" max="15847" width="8" customWidth="1"/>
    <col min="15848" max="15850" width="9" customWidth="1"/>
    <col min="15851" max="15851" width="9.5703125" customWidth="1"/>
    <col min="15852" max="15853" width="9.42578125" customWidth="1"/>
    <col min="15854" max="15854" width="9.7109375" customWidth="1"/>
    <col min="15855" max="15855" width="9" customWidth="1"/>
    <col min="15856" max="15856" width="9.140625" customWidth="1"/>
    <col min="15857" max="15857" width="8.85546875" customWidth="1"/>
    <col min="15858" max="15858" width="9.5703125" customWidth="1"/>
    <col min="15859" max="15859" width="9" customWidth="1"/>
    <col min="15860" max="15860" width="9.85546875" customWidth="1"/>
    <col min="15861" max="15861" width="8.7109375" customWidth="1"/>
    <col min="15862" max="15862" width="10" customWidth="1"/>
    <col min="15863" max="15863" width="8.85546875" customWidth="1"/>
    <col min="15869" max="15869" width="10" customWidth="1"/>
    <col min="15871" max="15871" width="11" customWidth="1"/>
    <col min="15872" max="15872" width="10.5703125" customWidth="1"/>
    <col min="16089" max="16089" width="5.5703125" customWidth="1"/>
    <col min="16090" max="16090" width="27" customWidth="1"/>
    <col min="16091" max="16091" width="27.85546875" customWidth="1"/>
    <col min="16092" max="16092" width="10.140625" customWidth="1"/>
    <col min="16093" max="16093" width="11.28515625" customWidth="1"/>
    <col min="16094" max="16094" width="11.42578125" customWidth="1"/>
    <col min="16095" max="16097" width="9.7109375" customWidth="1"/>
    <col min="16098" max="16100" width="9.140625" customWidth="1"/>
    <col min="16101" max="16103" width="8" customWidth="1"/>
    <col min="16104" max="16106" width="9" customWidth="1"/>
    <col min="16107" max="16107" width="9.5703125" customWidth="1"/>
    <col min="16108" max="16109" width="9.42578125" customWidth="1"/>
    <col min="16110" max="16110" width="9.7109375" customWidth="1"/>
    <col min="16111" max="16111" width="9" customWidth="1"/>
    <col min="16112" max="16112" width="9.140625" customWidth="1"/>
    <col min="16113" max="16113" width="8.85546875" customWidth="1"/>
    <col min="16114" max="16114" width="9.5703125" customWidth="1"/>
    <col min="16115" max="16115" width="9" customWidth="1"/>
    <col min="16116" max="16116" width="9.85546875" customWidth="1"/>
    <col min="16117" max="16117" width="8.7109375" customWidth="1"/>
    <col min="16118" max="16118" width="10" customWidth="1"/>
    <col min="16119" max="16119" width="8.85546875" customWidth="1"/>
    <col min="16125" max="16125" width="10" customWidth="1"/>
    <col min="16127" max="16127" width="11" customWidth="1"/>
    <col min="16128" max="16128" width="10.5703125" customWidth="1"/>
  </cols>
  <sheetData>
    <row r="1" spans="1:27" ht="18" customHeight="1" x14ac:dyDescent="0.25">
      <c r="P1" s="46" t="s">
        <v>106</v>
      </c>
      <c r="Q1" s="46"/>
      <c r="R1" s="46"/>
    </row>
    <row r="2" spans="1:27" x14ac:dyDescent="0.25">
      <c r="P2" s="46" t="s">
        <v>107</v>
      </c>
      <c r="Q2" s="46"/>
      <c r="R2" s="46"/>
    </row>
    <row r="3" spans="1:27" ht="42.75" customHeight="1" x14ac:dyDescent="0.25">
      <c r="A3" s="49" t="s">
        <v>108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Y3" s="46"/>
      <c r="Z3" s="46"/>
      <c r="AA3" s="46"/>
    </row>
    <row r="4" spans="1:27" ht="12.75" customHeight="1" x14ac:dyDescent="0.25">
      <c r="A4" s="7"/>
      <c r="B4" s="8"/>
      <c r="C4" s="9"/>
      <c r="P4" s="12" t="s">
        <v>65</v>
      </c>
      <c r="Y4" s="46"/>
      <c r="Z4" s="46"/>
      <c r="AA4" s="46"/>
    </row>
    <row r="5" spans="1:27" ht="19.5" customHeight="1" x14ac:dyDescent="0.25">
      <c r="A5" s="13" t="s">
        <v>0</v>
      </c>
      <c r="B5" s="14" t="s">
        <v>1</v>
      </c>
      <c r="C5" s="15" t="s">
        <v>2</v>
      </c>
      <c r="D5" s="16">
        <v>2018</v>
      </c>
      <c r="E5" s="17"/>
      <c r="F5" s="18"/>
      <c r="G5" s="16">
        <v>2019</v>
      </c>
      <c r="H5" s="17"/>
      <c r="I5" s="18"/>
      <c r="J5" s="51" t="s">
        <v>61</v>
      </c>
      <c r="K5" s="52"/>
      <c r="L5" s="51" t="s">
        <v>62</v>
      </c>
      <c r="M5" s="52"/>
      <c r="N5" s="51" t="s">
        <v>63</v>
      </c>
      <c r="O5" s="52"/>
      <c r="P5" s="51" t="s">
        <v>64</v>
      </c>
      <c r="Q5" s="53"/>
      <c r="R5" s="47" t="s">
        <v>66</v>
      </c>
    </row>
    <row r="6" spans="1:27" ht="49.5" customHeight="1" x14ac:dyDescent="0.25">
      <c r="A6" s="19"/>
      <c r="B6" s="20"/>
      <c r="C6" s="21"/>
      <c r="D6" s="22" t="s">
        <v>3</v>
      </c>
      <c r="E6" s="22" t="s">
        <v>4</v>
      </c>
      <c r="F6" s="22" t="s">
        <v>5</v>
      </c>
      <c r="G6" s="22" t="s">
        <v>3</v>
      </c>
      <c r="H6" s="22" t="s">
        <v>4</v>
      </c>
      <c r="I6" s="22" t="s">
        <v>5</v>
      </c>
      <c r="J6" s="23" t="s">
        <v>68</v>
      </c>
      <c r="K6" s="23" t="s">
        <v>70</v>
      </c>
      <c r="L6" s="23" t="s">
        <v>68</v>
      </c>
      <c r="M6" s="23" t="s">
        <v>70</v>
      </c>
      <c r="N6" s="23" t="s">
        <v>68</v>
      </c>
      <c r="O6" s="23" t="s">
        <v>70</v>
      </c>
      <c r="P6" s="23" t="s">
        <v>68</v>
      </c>
      <c r="Q6" s="23" t="s">
        <v>70</v>
      </c>
      <c r="R6" s="48"/>
    </row>
    <row r="7" spans="1:27" s="2" customFormat="1" ht="57" customHeight="1" x14ac:dyDescent="0.25">
      <c r="A7" s="24" t="s">
        <v>6</v>
      </c>
      <c r="B7" s="25" t="s">
        <v>71</v>
      </c>
      <c r="C7" s="26"/>
      <c r="D7" s="26"/>
      <c r="E7" s="26"/>
      <c r="F7" s="27">
        <f>SUM(F8:F14)</f>
        <v>5877.5</v>
      </c>
      <c r="G7" s="27"/>
      <c r="H7" s="27"/>
      <c r="I7" s="27">
        <f>SUM(I8:I14)</f>
        <v>7647.7999999999993</v>
      </c>
      <c r="J7" s="28"/>
      <c r="K7" s="28"/>
      <c r="L7" s="28"/>
      <c r="M7" s="28"/>
      <c r="N7" s="28">
        <f>SUM(N8:N17)</f>
        <v>7833.4</v>
      </c>
      <c r="O7" s="28">
        <f t="shared" ref="O7:Q7" si="0">SUM(O8:O17)</f>
        <v>7743.0999999999985</v>
      </c>
      <c r="P7" s="28">
        <f t="shared" si="0"/>
        <v>7833.4</v>
      </c>
      <c r="Q7" s="28">
        <f t="shared" si="0"/>
        <v>7743.0999999999985</v>
      </c>
      <c r="R7" s="29">
        <f t="shared" ref="R7:R83" si="1">Q7/P7*100</f>
        <v>98.847243853243796</v>
      </c>
    </row>
    <row r="8" spans="1:27" s="2" customFormat="1" ht="15" customHeight="1" x14ac:dyDescent="0.25">
      <c r="A8" s="24"/>
      <c r="B8" s="26" t="s">
        <v>7</v>
      </c>
      <c r="C8" s="26"/>
      <c r="D8" s="26"/>
      <c r="E8" s="26"/>
      <c r="F8" s="27">
        <v>2490.5</v>
      </c>
      <c r="G8" s="27"/>
      <c r="H8" s="27"/>
      <c r="I8" s="27">
        <v>3568.1</v>
      </c>
      <c r="J8" s="28"/>
      <c r="K8" s="28"/>
      <c r="L8" s="28"/>
      <c r="M8" s="28"/>
      <c r="N8" s="28">
        <v>2730.4</v>
      </c>
      <c r="O8" s="28">
        <v>2690.8</v>
      </c>
      <c r="P8" s="28">
        <f t="shared" ref="P8:P83" si="2">SUM(J8,L8,N8)</f>
        <v>2730.4</v>
      </c>
      <c r="Q8" s="28">
        <f t="shared" ref="Q8:Q83" si="3">SUM(K8,M8,O8)</f>
        <v>2690.8</v>
      </c>
      <c r="R8" s="29">
        <f t="shared" si="1"/>
        <v>98.549663053032518</v>
      </c>
    </row>
    <row r="9" spans="1:27" s="2" customFormat="1" ht="15" customHeight="1" x14ac:dyDescent="0.25">
      <c r="A9" s="24"/>
      <c r="B9" s="26" t="s">
        <v>8</v>
      </c>
      <c r="C9" s="26"/>
      <c r="D9" s="26"/>
      <c r="E9" s="26"/>
      <c r="F9" s="27">
        <v>834.4</v>
      </c>
      <c r="G9" s="27"/>
      <c r="H9" s="27"/>
      <c r="I9" s="27">
        <v>831.4</v>
      </c>
      <c r="J9" s="28"/>
      <c r="K9" s="28"/>
      <c r="L9" s="28"/>
      <c r="M9" s="28"/>
      <c r="N9" s="28">
        <v>871.4</v>
      </c>
      <c r="O9" s="28">
        <v>871.4</v>
      </c>
      <c r="P9" s="28">
        <f t="shared" si="2"/>
        <v>871.4</v>
      </c>
      <c r="Q9" s="28">
        <f t="shared" si="3"/>
        <v>871.4</v>
      </c>
      <c r="R9" s="29">
        <f t="shared" si="1"/>
        <v>100</v>
      </c>
    </row>
    <row r="10" spans="1:27" s="2" customFormat="1" ht="14.25" customHeight="1" x14ac:dyDescent="0.25">
      <c r="A10" s="24"/>
      <c r="B10" s="26" t="s">
        <v>9</v>
      </c>
      <c r="C10" s="26"/>
      <c r="D10" s="26"/>
      <c r="E10" s="26"/>
      <c r="F10" s="27">
        <v>322</v>
      </c>
      <c r="G10" s="27"/>
      <c r="H10" s="27"/>
      <c r="I10" s="27">
        <v>479.2</v>
      </c>
      <c r="J10" s="28"/>
      <c r="K10" s="28"/>
      <c r="L10" s="28"/>
      <c r="M10" s="28"/>
      <c r="N10" s="28">
        <v>481</v>
      </c>
      <c r="O10" s="28">
        <v>480.8</v>
      </c>
      <c r="P10" s="28">
        <f t="shared" si="2"/>
        <v>481</v>
      </c>
      <c r="Q10" s="28">
        <f t="shared" si="3"/>
        <v>480.8</v>
      </c>
      <c r="R10" s="29">
        <f t="shared" si="1"/>
        <v>99.958419958419967</v>
      </c>
    </row>
    <row r="11" spans="1:27" s="2" customFormat="1" ht="14.25" customHeight="1" x14ac:dyDescent="0.25">
      <c r="A11" s="24"/>
      <c r="B11" s="26" t="s">
        <v>10</v>
      </c>
      <c r="C11" s="26"/>
      <c r="D11" s="26"/>
      <c r="E11" s="26"/>
      <c r="F11" s="27">
        <v>774.9</v>
      </c>
      <c r="G11" s="27"/>
      <c r="H11" s="27"/>
      <c r="I11" s="27">
        <v>1378</v>
      </c>
      <c r="J11" s="28"/>
      <c r="K11" s="28"/>
      <c r="L11" s="28"/>
      <c r="M11" s="28"/>
      <c r="N11" s="28">
        <v>1186.0999999999999</v>
      </c>
      <c r="O11" s="28">
        <v>1186.0999999999999</v>
      </c>
      <c r="P11" s="28">
        <f t="shared" si="2"/>
        <v>1186.0999999999999</v>
      </c>
      <c r="Q11" s="28">
        <f t="shared" si="3"/>
        <v>1186.0999999999999</v>
      </c>
      <c r="R11" s="29">
        <f t="shared" si="1"/>
        <v>100</v>
      </c>
    </row>
    <row r="12" spans="1:27" s="2" customFormat="1" ht="18.75" customHeight="1" x14ac:dyDescent="0.25">
      <c r="A12" s="24"/>
      <c r="B12" s="26" t="s">
        <v>11</v>
      </c>
      <c r="C12" s="26"/>
      <c r="D12" s="26"/>
      <c r="E12" s="26"/>
      <c r="F12" s="27">
        <v>1049.5</v>
      </c>
      <c r="G12" s="27"/>
      <c r="H12" s="27"/>
      <c r="I12" s="27">
        <v>975.4</v>
      </c>
      <c r="J12" s="28"/>
      <c r="K12" s="28"/>
      <c r="L12" s="28"/>
      <c r="M12" s="28"/>
      <c r="N12" s="28">
        <v>1015.4</v>
      </c>
      <c r="O12" s="28">
        <v>1015.4</v>
      </c>
      <c r="P12" s="28">
        <f t="shared" si="2"/>
        <v>1015.4</v>
      </c>
      <c r="Q12" s="28">
        <f t="shared" si="3"/>
        <v>1015.4</v>
      </c>
      <c r="R12" s="29">
        <f t="shared" si="1"/>
        <v>100</v>
      </c>
    </row>
    <row r="13" spans="1:27" s="2" customFormat="1" ht="14.25" customHeight="1" x14ac:dyDescent="0.25">
      <c r="A13" s="24"/>
      <c r="B13" s="26" t="s">
        <v>15</v>
      </c>
      <c r="C13" s="26"/>
      <c r="D13" s="26"/>
      <c r="E13" s="26"/>
      <c r="F13" s="27">
        <v>191.2</v>
      </c>
      <c r="G13" s="27"/>
      <c r="H13" s="27"/>
      <c r="I13" s="27">
        <v>200.7</v>
      </c>
      <c r="J13" s="28"/>
      <c r="K13" s="28"/>
      <c r="L13" s="28"/>
      <c r="M13" s="28"/>
      <c r="N13" s="28">
        <v>210</v>
      </c>
      <c r="O13" s="28">
        <v>209.9</v>
      </c>
      <c r="P13" s="28">
        <f t="shared" si="2"/>
        <v>210</v>
      </c>
      <c r="Q13" s="28">
        <f t="shared" si="3"/>
        <v>209.9</v>
      </c>
      <c r="R13" s="29">
        <f t="shared" si="1"/>
        <v>99.952380952380963</v>
      </c>
    </row>
    <row r="14" spans="1:27" s="2" customFormat="1" ht="15.75" customHeight="1" x14ac:dyDescent="0.25">
      <c r="A14" s="24"/>
      <c r="B14" s="26" t="s">
        <v>12</v>
      </c>
      <c r="C14" s="26"/>
      <c r="D14" s="26"/>
      <c r="E14" s="26"/>
      <c r="F14" s="26">
        <v>215</v>
      </c>
      <c r="G14" s="26"/>
      <c r="H14" s="26"/>
      <c r="I14" s="26">
        <v>215</v>
      </c>
      <c r="J14" s="28"/>
      <c r="K14" s="28"/>
      <c r="L14" s="28"/>
      <c r="M14" s="28"/>
      <c r="N14" s="28">
        <v>337</v>
      </c>
      <c r="O14" s="28">
        <v>337</v>
      </c>
      <c r="P14" s="28">
        <f t="shared" si="2"/>
        <v>337</v>
      </c>
      <c r="Q14" s="28">
        <f t="shared" si="3"/>
        <v>337</v>
      </c>
      <c r="R14" s="29">
        <f t="shared" si="1"/>
        <v>100</v>
      </c>
    </row>
    <row r="15" spans="1:27" s="2" customFormat="1" ht="13.5" customHeight="1" x14ac:dyDescent="0.25">
      <c r="A15" s="24"/>
      <c r="B15" s="26" t="s">
        <v>111</v>
      </c>
      <c r="C15" s="26"/>
      <c r="D15" s="26"/>
      <c r="E15" s="26"/>
      <c r="F15" s="26"/>
      <c r="G15" s="26"/>
      <c r="H15" s="26"/>
      <c r="I15" s="26"/>
      <c r="J15" s="28"/>
      <c r="K15" s="28"/>
      <c r="L15" s="28"/>
      <c r="M15" s="28"/>
      <c r="N15" s="28">
        <v>115.1</v>
      </c>
      <c r="O15" s="28">
        <v>83.9</v>
      </c>
      <c r="P15" s="28">
        <f t="shared" si="2"/>
        <v>115.1</v>
      </c>
      <c r="Q15" s="28">
        <f t="shared" si="3"/>
        <v>83.9</v>
      </c>
      <c r="R15" s="29">
        <f t="shared" si="1"/>
        <v>72.893136403127727</v>
      </c>
    </row>
    <row r="16" spans="1:27" s="2" customFormat="1" ht="15.75" customHeight="1" x14ac:dyDescent="0.25">
      <c r="A16" s="24"/>
      <c r="B16" s="26" t="s">
        <v>112</v>
      </c>
      <c r="C16" s="26"/>
      <c r="D16" s="26"/>
      <c r="E16" s="26"/>
      <c r="F16" s="26"/>
      <c r="G16" s="26"/>
      <c r="H16" s="26"/>
      <c r="I16" s="26"/>
      <c r="J16" s="28"/>
      <c r="K16" s="28"/>
      <c r="L16" s="28"/>
      <c r="M16" s="28"/>
      <c r="N16" s="28">
        <v>817</v>
      </c>
      <c r="O16" s="28">
        <v>816.9</v>
      </c>
      <c r="P16" s="28">
        <f t="shared" si="2"/>
        <v>817</v>
      </c>
      <c r="Q16" s="28">
        <f t="shared" si="3"/>
        <v>816.9</v>
      </c>
      <c r="R16" s="29">
        <f t="shared" si="1"/>
        <v>99.987760097919207</v>
      </c>
    </row>
    <row r="17" spans="1:18" s="2" customFormat="1" ht="13.5" customHeight="1" x14ac:dyDescent="0.25">
      <c r="A17" s="24"/>
      <c r="B17" s="26" t="s">
        <v>110</v>
      </c>
      <c r="C17" s="26"/>
      <c r="D17" s="26"/>
      <c r="E17" s="26"/>
      <c r="F17" s="26"/>
      <c r="G17" s="26"/>
      <c r="H17" s="26"/>
      <c r="I17" s="26"/>
      <c r="J17" s="28"/>
      <c r="K17" s="28"/>
      <c r="L17" s="28"/>
      <c r="M17" s="28"/>
      <c r="N17" s="28">
        <v>70</v>
      </c>
      <c r="O17" s="28">
        <v>50.9</v>
      </c>
      <c r="P17" s="28">
        <f t="shared" si="2"/>
        <v>70</v>
      </c>
      <c r="Q17" s="28">
        <f t="shared" si="3"/>
        <v>50.9</v>
      </c>
      <c r="R17" s="29">
        <f t="shared" si="1"/>
        <v>72.714285714285708</v>
      </c>
    </row>
    <row r="18" spans="1:18" ht="58.5" customHeight="1" x14ac:dyDescent="0.25">
      <c r="A18" s="24" t="s">
        <v>13</v>
      </c>
      <c r="B18" s="30" t="s">
        <v>72</v>
      </c>
      <c r="C18" s="26"/>
      <c r="D18" s="27"/>
      <c r="E18" s="27"/>
      <c r="F18" s="27">
        <f>SUM(F19:F20)</f>
        <v>0</v>
      </c>
      <c r="G18" s="27"/>
      <c r="H18" s="27"/>
      <c r="I18" s="27">
        <f>SUM(I19:I20)</f>
        <v>0</v>
      </c>
      <c r="J18" s="28"/>
      <c r="K18" s="28"/>
      <c r="L18" s="28">
        <f>SUM(L19:L20)</f>
        <v>0</v>
      </c>
      <c r="M18" s="28">
        <f t="shared" ref="M18:O18" si="4">SUM(M19:M20)</f>
        <v>0</v>
      </c>
      <c r="N18" s="28">
        <f t="shared" si="4"/>
        <v>589</v>
      </c>
      <c r="O18" s="28">
        <f t="shared" si="4"/>
        <v>588.5</v>
      </c>
      <c r="P18" s="28">
        <f t="shared" si="2"/>
        <v>589</v>
      </c>
      <c r="Q18" s="28">
        <f t="shared" si="3"/>
        <v>588.5</v>
      </c>
      <c r="R18" s="29">
        <f t="shared" si="1"/>
        <v>99.915110356536502</v>
      </c>
    </row>
    <row r="19" spans="1:18" s="2" customFormat="1" ht="15.75" customHeight="1" x14ac:dyDescent="0.25">
      <c r="A19" s="24"/>
      <c r="B19" s="26" t="s">
        <v>14</v>
      </c>
      <c r="C19" s="26"/>
      <c r="D19" s="26"/>
      <c r="E19" s="26"/>
      <c r="F19" s="26"/>
      <c r="G19" s="26"/>
      <c r="H19" s="26"/>
      <c r="I19" s="26"/>
      <c r="J19" s="28"/>
      <c r="K19" s="28"/>
      <c r="L19" s="28"/>
      <c r="M19" s="28">
        <v>0</v>
      </c>
      <c r="N19" s="28">
        <v>439</v>
      </c>
      <c r="O19" s="28">
        <v>438.5</v>
      </c>
      <c r="P19" s="28">
        <f t="shared" si="2"/>
        <v>439</v>
      </c>
      <c r="Q19" s="28">
        <f t="shared" si="3"/>
        <v>438.5</v>
      </c>
      <c r="R19" s="29">
        <f t="shared" si="1"/>
        <v>99.88610478359908</v>
      </c>
    </row>
    <row r="20" spans="1:18" s="2" customFormat="1" ht="15.75" customHeight="1" x14ac:dyDescent="0.25">
      <c r="A20" s="24"/>
      <c r="B20" s="26" t="s">
        <v>15</v>
      </c>
      <c r="C20" s="26"/>
      <c r="D20" s="26"/>
      <c r="E20" s="26"/>
      <c r="F20" s="26"/>
      <c r="G20" s="26"/>
      <c r="H20" s="26"/>
      <c r="I20" s="26"/>
      <c r="J20" s="28"/>
      <c r="K20" s="28"/>
      <c r="L20" s="28">
        <v>0</v>
      </c>
      <c r="M20" s="28"/>
      <c r="N20" s="28">
        <v>150</v>
      </c>
      <c r="O20" s="28">
        <v>150</v>
      </c>
      <c r="P20" s="28">
        <f t="shared" si="2"/>
        <v>150</v>
      </c>
      <c r="Q20" s="28">
        <f t="shared" si="3"/>
        <v>150</v>
      </c>
      <c r="R20" s="29">
        <f t="shared" si="1"/>
        <v>100</v>
      </c>
    </row>
    <row r="21" spans="1:18" s="2" customFormat="1" ht="76.5" customHeight="1" x14ac:dyDescent="0.25">
      <c r="A21" s="24" t="s">
        <v>16</v>
      </c>
      <c r="B21" s="30" t="s">
        <v>73</v>
      </c>
      <c r="C21" s="26"/>
      <c r="D21" s="27"/>
      <c r="E21" s="27">
        <v>8228.7000000000007</v>
      </c>
      <c r="F21" s="27">
        <v>3000</v>
      </c>
      <c r="G21" s="27">
        <v>15593.3</v>
      </c>
      <c r="H21" s="27">
        <v>7524</v>
      </c>
      <c r="I21" s="27">
        <v>2118.9</v>
      </c>
      <c r="J21" s="28">
        <v>65200.3</v>
      </c>
      <c r="K21" s="28">
        <v>23916.2</v>
      </c>
      <c r="L21" s="28">
        <v>1077.7</v>
      </c>
      <c r="M21" s="28">
        <v>366.1</v>
      </c>
      <c r="N21" s="28">
        <v>6582.3</v>
      </c>
      <c r="O21" s="28">
        <v>3588.9</v>
      </c>
      <c r="P21" s="28">
        <f t="shared" si="2"/>
        <v>72860.3</v>
      </c>
      <c r="Q21" s="28">
        <f t="shared" si="3"/>
        <v>27871.200000000001</v>
      </c>
      <c r="R21" s="29">
        <f t="shared" si="1"/>
        <v>38.252930608301092</v>
      </c>
    </row>
    <row r="22" spans="1:18" s="3" customFormat="1" ht="65.25" customHeight="1" x14ac:dyDescent="0.25">
      <c r="A22" s="24" t="s">
        <v>17</v>
      </c>
      <c r="B22" s="30" t="s">
        <v>113</v>
      </c>
      <c r="C22" s="26"/>
      <c r="D22" s="27">
        <v>19485.03</v>
      </c>
      <c r="E22" s="27">
        <v>2408.27</v>
      </c>
      <c r="F22" s="27">
        <v>3863.52</v>
      </c>
      <c r="G22" s="27">
        <v>23305.9</v>
      </c>
      <c r="H22" s="27">
        <v>475.6</v>
      </c>
      <c r="I22" s="27">
        <v>4196.8</v>
      </c>
      <c r="J22" s="28">
        <f>SUM(J23:J24)</f>
        <v>20971.400000000001</v>
      </c>
      <c r="K22" s="28">
        <f t="shared" ref="K22:Q22" si="5">SUM(K23:K24)</f>
        <v>20971.400000000001</v>
      </c>
      <c r="L22" s="28">
        <f t="shared" si="5"/>
        <v>1895.3</v>
      </c>
      <c r="M22" s="28">
        <f t="shared" si="5"/>
        <v>1895.3</v>
      </c>
      <c r="N22" s="28">
        <v>7605</v>
      </c>
      <c r="O22" s="28">
        <f t="shared" si="5"/>
        <v>7595.3</v>
      </c>
      <c r="P22" s="28">
        <f t="shared" si="5"/>
        <v>30471.7</v>
      </c>
      <c r="Q22" s="28">
        <f t="shared" si="5"/>
        <v>30462</v>
      </c>
      <c r="R22" s="29">
        <f t="shared" si="1"/>
        <v>99.9681671846336</v>
      </c>
    </row>
    <row r="23" spans="1:18" s="3" customFormat="1" ht="18" customHeight="1" x14ac:dyDescent="0.25">
      <c r="A23" s="24"/>
      <c r="B23" s="43" t="s">
        <v>7</v>
      </c>
      <c r="C23" s="26"/>
      <c r="D23" s="27"/>
      <c r="E23" s="27"/>
      <c r="F23" s="27"/>
      <c r="G23" s="27"/>
      <c r="H23" s="27"/>
      <c r="I23" s="27"/>
      <c r="J23" s="28"/>
      <c r="K23" s="28"/>
      <c r="L23" s="28"/>
      <c r="M23" s="28"/>
      <c r="N23" s="28">
        <v>6096.3</v>
      </c>
      <c r="O23" s="28">
        <v>6096.3</v>
      </c>
      <c r="P23" s="28">
        <f t="shared" si="2"/>
        <v>6096.3</v>
      </c>
      <c r="Q23" s="28">
        <f t="shared" si="3"/>
        <v>6096.3</v>
      </c>
      <c r="R23" s="29">
        <f t="shared" si="1"/>
        <v>100</v>
      </c>
    </row>
    <row r="24" spans="1:18" s="3" customFormat="1" ht="18" customHeight="1" x14ac:dyDescent="0.25">
      <c r="A24" s="24"/>
      <c r="B24" s="39" t="s">
        <v>67</v>
      </c>
      <c r="C24" s="26"/>
      <c r="D24" s="27"/>
      <c r="E24" s="27"/>
      <c r="F24" s="27"/>
      <c r="G24" s="27"/>
      <c r="H24" s="27"/>
      <c r="I24" s="27"/>
      <c r="J24" s="28">
        <v>20971.400000000001</v>
      </c>
      <c r="K24" s="28">
        <v>20971.400000000001</v>
      </c>
      <c r="L24" s="28">
        <v>1895.3</v>
      </c>
      <c r="M24" s="28">
        <v>1895.3</v>
      </c>
      <c r="N24" s="28">
        <v>1508.7</v>
      </c>
      <c r="O24" s="28">
        <v>1499</v>
      </c>
      <c r="P24" s="28">
        <f t="shared" ref="P24" si="6">SUM(J24,L24,N24)</f>
        <v>24375.4</v>
      </c>
      <c r="Q24" s="28">
        <f t="shared" si="3"/>
        <v>24365.7</v>
      </c>
      <c r="R24" s="29">
        <f t="shared" si="1"/>
        <v>99.960205781238457</v>
      </c>
    </row>
    <row r="25" spans="1:18" s="3" customFormat="1" ht="61.5" customHeight="1" x14ac:dyDescent="0.25">
      <c r="A25" s="24" t="s">
        <v>18</v>
      </c>
      <c r="B25" s="30" t="s">
        <v>74</v>
      </c>
      <c r="C25" s="26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>
        <v>6379</v>
      </c>
      <c r="O25" s="28">
        <v>6379</v>
      </c>
      <c r="P25" s="28">
        <f t="shared" si="2"/>
        <v>6379</v>
      </c>
      <c r="Q25" s="28">
        <f t="shared" si="3"/>
        <v>6379</v>
      </c>
      <c r="R25" s="29">
        <f t="shared" si="1"/>
        <v>100</v>
      </c>
    </row>
    <row r="26" spans="1:18" s="3" customFormat="1" ht="48.75" customHeight="1" x14ac:dyDescent="0.25">
      <c r="A26" s="24" t="s">
        <v>19</v>
      </c>
      <c r="B26" s="30" t="s">
        <v>75</v>
      </c>
      <c r="C26" s="26"/>
      <c r="D26" s="27"/>
      <c r="E26" s="27"/>
      <c r="F26" s="27"/>
      <c r="G26" s="27"/>
      <c r="H26" s="27"/>
      <c r="I26" s="27"/>
      <c r="J26" s="28"/>
      <c r="K26" s="28"/>
      <c r="L26" s="28">
        <v>79714</v>
      </c>
      <c r="M26" s="28">
        <v>79394.100000000006</v>
      </c>
      <c r="N26" s="28">
        <v>54562.9</v>
      </c>
      <c r="O26" s="28">
        <v>54147.5</v>
      </c>
      <c r="P26" s="28">
        <f t="shared" si="2"/>
        <v>134276.9</v>
      </c>
      <c r="Q26" s="28">
        <f t="shared" si="3"/>
        <v>133541.6</v>
      </c>
      <c r="R26" s="29">
        <f t="shared" si="1"/>
        <v>99.45240022669573</v>
      </c>
    </row>
    <row r="27" spans="1:18" s="3" customFormat="1" ht="61.5" customHeight="1" x14ac:dyDescent="0.25">
      <c r="A27" s="24" t="s">
        <v>20</v>
      </c>
      <c r="B27" s="30" t="s">
        <v>76</v>
      </c>
      <c r="C27" s="26"/>
      <c r="D27" s="27"/>
      <c r="E27" s="27"/>
      <c r="F27" s="27"/>
      <c r="G27" s="27"/>
      <c r="H27" s="27"/>
      <c r="I27" s="27"/>
      <c r="J27" s="28"/>
      <c r="K27" s="28"/>
      <c r="L27" s="28">
        <f>SUM(L28:L30)</f>
        <v>217.5</v>
      </c>
      <c r="M27" s="28">
        <f t="shared" ref="M27:O27" si="7">SUM(M28:M30)</f>
        <v>217.5</v>
      </c>
      <c r="N27" s="28">
        <f t="shared" si="7"/>
        <v>238.5</v>
      </c>
      <c r="O27" s="28">
        <f t="shared" si="7"/>
        <v>238.5</v>
      </c>
      <c r="P27" s="28">
        <f t="shared" si="2"/>
        <v>456</v>
      </c>
      <c r="Q27" s="28">
        <f t="shared" si="3"/>
        <v>456</v>
      </c>
      <c r="R27" s="29">
        <f t="shared" si="1"/>
        <v>100</v>
      </c>
    </row>
    <row r="28" spans="1:18" s="3" customFormat="1" ht="16.5" customHeight="1" x14ac:dyDescent="0.25">
      <c r="A28" s="24"/>
      <c r="B28" s="26" t="s">
        <v>10</v>
      </c>
      <c r="C28" s="26"/>
      <c r="D28" s="27"/>
      <c r="E28" s="27"/>
      <c r="F28" s="27"/>
      <c r="G28" s="27"/>
      <c r="H28" s="27"/>
      <c r="I28" s="27"/>
      <c r="J28" s="28"/>
      <c r="K28" s="28"/>
      <c r="L28" s="28"/>
      <c r="M28" s="28"/>
      <c r="N28" s="28">
        <v>20</v>
      </c>
      <c r="O28" s="28">
        <v>20</v>
      </c>
      <c r="P28" s="28">
        <f t="shared" si="2"/>
        <v>20</v>
      </c>
      <c r="Q28" s="28">
        <f t="shared" si="3"/>
        <v>20</v>
      </c>
      <c r="R28" s="29">
        <f t="shared" si="1"/>
        <v>100</v>
      </c>
    </row>
    <row r="29" spans="1:18" s="3" customFormat="1" ht="18" customHeight="1" x14ac:dyDescent="0.25">
      <c r="A29" s="24"/>
      <c r="B29" s="26" t="s">
        <v>11</v>
      </c>
      <c r="C29" s="26"/>
      <c r="D29" s="27"/>
      <c r="E29" s="27"/>
      <c r="F29" s="27"/>
      <c r="G29" s="27"/>
      <c r="H29" s="27"/>
      <c r="I29" s="27"/>
      <c r="J29" s="28"/>
      <c r="K29" s="28"/>
      <c r="L29" s="28">
        <v>217.5</v>
      </c>
      <c r="M29" s="28">
        <v>217.5</v>
      </c>
      <c r="N29" s="28">
        <v>133.5</v>
      </c>
      <c r="O29" s="28">
        <v>133.5</v>
      </c>
      <c r="P29" s="28">
        <f t="shared" si="2"/>
        <v>351</v>
      </c>
      <c r="Q29" s="28">
        <f t="shared" si="3"/>
        <v>351</v>
      </c>
      <c r="R29" s="29">
        <f t="shared" si="1"/>
        <v>100</v>
      </c>
    </row>
    <row r="30" spans="1:18" s="3" customFormat="1" ht="18.75" customHeight="1" x14ac:dyDescent="0.25">
      <c r="A30" s="24"/>
      <c r="B30" s="26" t="s">
        <v>8</v>
      </c>
      <c r="C30" s="26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>
        <v>85</v>
      </c>
      <c r="O30" s="28">
        <v>85</v>
      </c>
      <c r="P30" s="28">
        <f t="shared" si="2"/>
        <v>85</v>
      </c>
      <c r="Q30" s="28">
        <f t="shared" si="3"/>
        <v>85</v>
      </c>
      <c r="R30" s="29">
        <f t="shared" si="1"/>
        <v>100</v>
      </c>
    </row>
    <row r="31" spans="1:18" s="3" customFormat="1" ht="62.25" customHeight="1" x14ac:dyDescent="0.25">
      <c r="A31" s="24" t="s">
        <v>21</v>
      </c>
      <c r="B31" s="30" t="s">
        <v>77</v>
      </c>
      <c r="C31" s="26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>
        <v>1948.9</v>
      </c>
      <c r="O31" s="28">
        <v>1850.6</v>
      </c>
      <c r="P31" s="28">
        <f t="shared" si="2"/>
        <v>1948.9</v>
      </c>
      <c r="Q31" s="28">
        <f t="shared" si="3"/>
        <v>1850.6</v>
      </c>
      <c r="R31" s="29">
        <f t="shared" si="1"/>
        <v>94.956129098465794</v>
      </c>
    </row>
    <row r="32" spans="1:18" s="3" customFormat="1" ht="80.25" customHeight="1" x14ac:dyDescent="0.25">
      <c r="A32" s="24" t="s">
        <v>22</v>
      </c>
      <c r="B32" s="30" t="s">
        <v>78</v>
      </c>
      <c r="C32" s="26"/>
      <c r="D32" s="27"/>
      <c r="E32" s="27"/>
      <c r="F32" s="27"/>
      <c r="G32" s="27"/>
      <c r="H32" s="27"/>
      <c r="I32" s="27"/>
      <c r="J32" s="28"/>
      <c r="K32" s="28"/>
      <c r="L32" s="28"/>
      <c r="M32" s="28"/>
      <c r="N32" s="28">
        <v>231.1</v>
      </c>
      <c r="O32" s="28">
        <v>231.1</v>
      </c>
      <c r="P32" s="28">
        <f t="shared" si="2"/>
        <v>231.1</v>
      </c>
      <c r="Q32" s="28">
        <f t="shared" si="3"/>
        <v>231.1</v>
      </c>
      <c r="R32" s="29">
        <f t="shared" si="1"/>
        <v>100</v>
      </c>
    </row>
    <row r="33" spans="1:18" s="3" customFormat="1" ht="47.25" customHeight="1" x14ac:dyDescent="0.25">
      <c r="A33" s="24" t="s">
        <v>23</v>
      </c>
      <c r="B33" s="30" t="s">
        <v>79</v>
      </c>
      <c r="C33" s="26"/>
      <c r="D33" s="27"/>
      <c r="E33" s="27"/>
      <c r="F33" s="27"/>
      <c r="G33" s="27"/>
      <c r="H33" s="27"/>
      <c r="I33" s="27"/>
      <c r="J33" s="28"/>
      <c r="K33" s="28"/>
      <c r="L33" s="28">
        <v>17440</v>
      </c>
      <c r="M33" s="28">
        <v>16150</v>
      </c>
      <c r="N33" s="28">
        <v>33222.699999999997</v>
      </c>
      <c r="O33" s="28">
        <v>30904.5</v>
      </c>
      <c r="P33" s="28">
        <f t="shared" si="2"/>
        <v>50662.7</v>
      </c>
      <c r="Q33" s="28">
        <f t="shared" si="3"/>
        <v>47054.5</v>
      </c>
      <c r="R33" s="29">
        <f t="shared" si="1"/>
        <v>92.877995053560127</v>
      </c>
    </row>
    <row r="34" spans="1:18" s="3" customFormat="1" ht="64.5" customHeight="1" x14ac:dyDescent="0.25">
      <c r="A34" s="24" t="s">
        <v>24</v>
      </c>
      <c r="B34" s="30" t="s">
        <v>80</v>
      </c>
      <c r="C34" s="26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>
        <v>6066</v>
      </c>
      <c r="O34" s="28">
        <v>5519.6</v>
      </c>
      <c r="P34" s="28">
        <f t="shared" si="2"/>
        <v>6066</v>
      </c>
      <c r="Q34" s="28">
        <f t="shared" si="3"/>
        <v>5519.6</v>
      </c>
      <c r="R34" s="29">
        <f t="shared" si="1"/>
        <v>90.992416749093309</v>
      </c>
    </row>
    <row r="35" spans="1:18" s="3" customFormat="1" ht="31.5" customHeight="1" x14ac:dyDescent="0.25">
      <c r="A35" s="24" t="s">
        <v>25</v>
      </c>
      <c r="B35" s="30" t="s">
        <v>81</v>
      </c>
      <c r="C35" s="26"/>
      <c r="D35" s="27"/>
      <c r="E35" s="27"/>
      <c r="F35" s="27"/>
      <c r="G35" s="27"/>
      <c r="H35" s="27"/>
      <c r="I35" s="27"/>
      <c r="J35" s="28"/>
      <c r="K35" s="28"/>
      <c r="L35" s="28">
        <v>235</v>
      </c>
      <c r="M35" s="28">
        <v>235</v>
      </c>
      <c r="N35" s="28">
        <v>1675</v>
      </c>
      <c r="O35" s="28">
        <v>1675</v>
      </c>
      <c r="P35" s="28">
        <f t="shared" ref="P35" si="8">SUM(J35,L35,N35)</f>
        <v>1910</v>
      </c>
      <c r="Q35" s="28">
        <f t="shared" si="3"/>
        <v>1910</v>
      </c>
      <c r="R35" s="29">
        <f t="shared" si="1"/>
        <v>100</v>
      </c>
    </row>
    <row r="36" spans="1:18" s="3" customFormat="1" ht="42.75" x14ac:dyDescent="0.25">
      <c r="A36" s="24" t="s">
        <v>26</v>
      </c>
      <c r="B36" s="30" t="s">
        <v>82</v>
      </c>
      <c r="C36" s="26"/>
      <c r="D36" s="27"/>
      <c r="E36" s="27"/>
      <c r="F36" s="27"/>
      <c r="G36" s="27"/>
      <c r="H36" s="27"/>
      <c r="I36" s="27"/>
      <c r="J36" s="28"/>
      <c r="K36" s="28"/>
      <c r="L36" s="28">
        <v>1800</v>
      </c>
      <c r="M36" s="28">
        <v>1800</v>
      </c>
      <c r="N36" s="28">
        <v>5185</v>
      </c>
      <c r="O36" s="28">
        <v>5185</v>
      </c>
      <c r="P36" s="28">
        <f>SUM(J36,L36,N36)</f>
        <v>6985</v>
      </c>
      <c r="Q36" s="28">
        <f t="shared" si="3"/>
        <v>6985</v>
      </c>
      <c r="R36" s="29">
        <f t="shared" si="1"/>
        <v>100</v>
      </c>
    </row>
    <row r="37" spans="1:18" s="3" customFormat="1" ht="60" customHeight="1" x14ac:dyDescent="0.25">
      <c r="A37" s="24" t="s">
        <v>27</v>
      </c>
      <c r="B37" s="30" t="s">
        <v>83</v>
      </c>
      <c r="C37" s="26"/>
      <c r="D37" s="27"/>
      <c r="E37" s="27"/>
      <c r="F37" s="27"/>
      <c r="G37" s="27"/>
      <c r="H37" s="27"/>
      <c r="I37" s="27"/>
      <c r="J37" s="28">
        <f>SUM(J38:J39)</f>
        <v>1599.4</v>
      </c>
      <c r="K37" s="28">
        <f t="shared" ref="K37:Q37" si="9">SUM(K38:K39)</f>
        <v>1599.4</v>
      </c>
      <c r="L37" s="28">
        <f t="shared" si="9"/>
        <v>14535.1</v>
      </c>
      <c r="M37" s="28">
        <f t="shared" si="9"/>
        <v>13297.7</v>
      </c>
      <c r="N37" s="28">
        <f t="shared" si="9"/>
        <v>5694.7000000000007</v>
      </c>
      <c r="O37" s="28">
        <f t="shared" si="9"/>
        <v>5509.8</v>
      </c>
      <c r="P37" s="28">
        <f t="shared" si="9"/>
        <v>21829.200000000001</v>
      </c>
      <c r="Q37" s="28">
        <f t="shared" si="9"/>
        <v>20406.900000000001</v>
      </c>
      <c r="R37" s="29">
        <f t="shared" si="1"/>
        <v>93.48441537023804</v>
      </c>
    </row>
    <row r="38" spans="1:18" s="3" customFormat="1" x14ac:dyDescent="0.25">
      <c r="A38" s="24"/>
      <c r="B38" s="26" t="s">
        <v>11</v>
      </c>
      <c r="C38" s="26"/>
      <c r="D38" s="27"/>
      <c r="E38" s="27"/>
      <c r="F38" s="27"/>
      <c r="G38" s="27"/>
      <c r="H38" s="27"/>
      <c r="I38" s="27"/>
      <c r="J38" s="28">
        <v>1599.4</v>
      </c>
      <c r="K38" s="28">
        <v>1599.4</v>
      </c>
      <c r="L38" s="28">
        <v>14535.1</v>
      </c>
      <c r="M38" s="28">
        <v>13297.7</v>
      </c>
      <c r="N38" s="28">
        <v>2779.3</v>
      </c>
      <c r="O38" s="28">
        <v>2594.4</v>
      </c>
      <c r="P38" s="28">
        <f t="shared" si="2"/>
        <v>18913.8</v>
      </c>
      <c r="Q38" s="28">
        <f t="shared" si="3"/>
        <v>17491.5</v>
      </c>
      <c r="R38" s="29">
        <f t="shared" si="1"/>
        <v>92.480093899692292</v>
      </c>
    </row>
    <row r="39" spans="1:18" s="3" customFormat="1" x14ac:dyDescent="0.25">
      <c r="A39" s="24"/>
      <c r="B39" s="43" t="s">
        <v>7</v>
      </c>
      <c r="C39" s="26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>
        <v>2915.4</v>
      </c>
      <c r="O39" s="28">
        <v>2915.4</v>
      </c>
      <c r="P39" s="28">
        <f t="shared" si="2"/>
        <v>2915.4</v>
      </c>
      <c r="Q39" s="28">
        <f t="shared" si="3"/>
        <v>2915.4</v>
      </c>
      <c r="R39" s="29">
        <f t="shared" si="1"/>
        <v>100</v>
      </c>
    </row>
    <row r="40" spans="1:18" s="3" customFormat="1" ht="30" customHeight="1" x14ac:dyDescent="0.25">
      <c r="A40" s="24" t="s">
        <v>30</v>
      </c>
      <c r="B40" s="30" t="s">
        <v>84</v>
      </c>
      <c r="C40" s="26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>
        <v>669</v>
      </c>
      <c r="O40" s="28">
        <v>669</v>
      </c>
      <c r="P40" s="28">
        <f t="shared" ref="P40" si="10">SUM(J40,L40,N40)</f>
        <v>669</v>
      </c>
      <c r="Q40" s="28">
        <f t="shared" ref="Q40" si="11">SUM(K40,M40,O40)</f>
        <v>669</v>
      </c>
      <c r="R40" s="29">
        <f t="shared" ref="R40" si="12">Q40/P40*100</f>
        <v>100</v>
      </c>
    </row>
    <row r="41" spans="1:18" s="3" customFormat="1" ht="42.75" x14ac:dyDescent="0.25">
      <c r="A41" s="24" t="s">
        <v>31</v>
      </c>
      <c r="B41" s="30" t="s">
        <v>117</v>
      </c>
      <c r="C41" s="26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>
        <f>SUM(N42:N44)</f>
        <v>1123.9000000000001</v>
      </c>
      <c r="O41" s="28">
        <f>SUM(O42:O44)</f>
        <v>1104.2</v>
      </c>
      <c r="P41" s="28">
        <f t="shared" si="2"/>
        <v>1123.9000000000001</v>
      </c>
      <c r="Q41" s="28">
        <f t="shared" si="3"/>
        <v>1104.2</v>
      </c>
      <c r="R41" s="29">
        <f t="shared" si="1"/>
        <v>98.247175015570775</v>
      </c>
    </row>
    <row r="42" spans="1:18" s="3" customFormat="1" x14ac:dyDescent="0.25">
      <c r="A42" s="24"/>
      <c r="B42" s="43" t="s">
        <v>109</v>
      </c>
      <c r="C42" s="26"/>
      <c r="D42" s="27"/>
      <c r="E42" s="27"/>
      <c r="F42" s="27"/>
      <c r="G42" s="27"/>
      <c r="H42" s="27"/>
      <c r="I42" s="27"/>
      <c r="J42" s="28"/>
      <c r="K42" s="28"/>
      <c r="L42" s="28"/>
      <c r="M42" s="28"/>
      <c r="N42" s="28">
        <v>408.9</v>
      </c>
      <c r="O42" s="28">
        <v>389.2</v>
      </c>
      <c r="P42" s="28">
        <f t="shared" si="2"/>
        <v>408.9</v>
      </c>
      <c r="Q42" s="28">
        <f t="shared" si="3"/>
        <v>389.2</v>
      </c>
      <c r="R42" s="29">
        <f t="shared" si="1"/>
        <v>95.182196135974579</v>
      </c>
    </row>
    <row r="43" spans="1:18" s="3" customFormat="1" x14ac:dyDescent="0.25">
      <c r="A43" s="24"/>
      <c r="B43" s="26" t="s">
        <v>10</v>
      </c>
      <c r="C43" s="26"/>
      <c r="D43" s="27"/>
      <c r="E43" s="27"/>
      <c r="F43" s="27"/>
      <c r="G43" s="27"/>
      <c r="H43" s="27"/>
      <c r="I43" s="27"/>
      <c r="J43" s="28"/>
      <c r="K43" s="28"/>
      <c r="L43" s="28"/>
      <c r="M43" s="28"/>
      <c r="N43" s="28">
        <v>295</v>
      </c>
      <c r="O43" s="28">
        <v>295</v>
      </c>
      <c r="P43" s="28">
        <f t="shared" si="2"/>
        <v>295</v>
      </c>
      <c r="Q43" s="28">
        <f t="shared" si="3"/>
        <v>295</v>
      </c>
      <c r="R43" s="29">
        <f t="shared" si="1"/>
        <v>100</v>
      </c>
    </row>
    <row r="44" spans="1:18" s="3" customFormat="1" x14ac:dyDescent="0.25">
      <c r="A44" s="24"/>
      <c r="B44" s="26" t="s">
        <v>11</v>
      </c>
      <c r="C44" s="26"/>
      <c r="D44" s="27"/>
      <c r="E44" s="27"/>
      <c r="F44" s="27"/>
      <c r="G44" s="27"/>
      <c r="H44" s="27"/>
      <c r="I44" s="27"/>
      <c r="J44" s="28"/>
      <c r="K44" s="28"/>
      <c r="L44" s="28"/>
      <c r="M44" s="28"/>
      <c r="N44" s="28">
        <v>420</v>
      </c>
      <c r="O44" s="28">
        <v>420</v>
      </c>
      <c r="P44" s="28">
        <f t="shared" si="2"/>
        <v>420</v>
      </c>
      <c r="Q44" s="28">
        <f t="shared" si="3"/>
        <v>420</v>
      </c>
      <c r="R44" s="29">
        <f t="shared" si="1"/>
        <v>100</v>
      </c>
    </row>
    <row r="45" spans="1:18" s="3" customFormat="1" ht="104.25" customHeight="1" x14ac:dyDescent="0.25">
      <c r="A45" s="24" t="s">
        <v>32</v>
      </c>
      <c r="B45" s="30" t="s">
        <v>85</v>
      </c>
      <c r="C45" s="26"/>
      <c r="D45" s="27"/>
      <c r="E45" s="27"/>
      <c r="F45" s="27"/>
      <c r="G45" s="27"/>
      <c r="H45" s="27"/>
      <c r="I45" s="27"/>
      <c r="J45" s="28">
        <v>542.20000000000005</v>
      </c>
      <c r="K45" s="28">
        <v>542.20000000000005</v>
      </c>
      <c r="L45" s="28">
        <v>54325.5</v>
      </c>
      <c r="M45" s="28">
        <v>54325.5</v>
      </c>
      <c r="N45" s="28">
        <v>170064.5</v>
      </c>
      <c r="O45" s="28">
        <v>170064.5</v>
      </c>
      <c r="P45" s="28">
        <f t="shared" si="2"/>
        <v>224932.2</v>
      </c>
      <c r="Q45" s="28">
        <f t="shared" si="3"/>
        <v>224932.2</v>
      </c>
      <c r="R45" s="29">
        <f t="shared" si="1"/>
        <v>100</v>
      </c>
    </row>
    <row r="46" spans="1:18" s="3" customFormat="1" ht="75.75" customHeight="1" x14ac:dyDescent="0.25">
      <c r="A46" s="24" t="s">
        <v>33</v>
      </c>
      <c r="B46" s="30" t="s">
        <v>86</v>
      </c>
      <c r="C46" s="26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>
        <f>SUM(N47:N48)</f>
        <v>1150</v>
      </c>
      <c r="O46" s="28">
        <f>SUM(O47:O48)</f>
        <v>1145.0999999999999</v>
      </c>
      <c r="P46" s="28">
        <f t="shared" si="2"/>
        <v>1150</v>
      </c>
      <c r="Q46" s="28">
        <f t="shared" si="3"/>
        <v>1145.0999999999999</v>
      </c>
      <c r="R46" s="29">
        <f t="shared" si="1"/>
        <v>99.573913043478257</v>
      </c>
    </row>
    <row r="47" spans="1:18" s="3" customFormat="1" x14ac:dyDescent="0.25">
      <c r="A47" s="24"/>
      <c r="B47" s="26" t="s">
        <v>10</v>
      </c>
      <c r="C47" s="26"/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8">
        <v>800</v>
      </c>
      <c r="O47" s="28">
        <v>795.1</v>
      </c>
      <c r="P47" s="28">
        <f t="shared" si="2"/>
        <v>800</v>
      </c>
      <c r="Q47" s="28">
        <f t="shared" si="3"/>
        <v>795.1</v>
      </c>
      <c r="R47" s="29">
        <f t="shared" si="1"/>
        <v>99.387500000000003</v>
      </c>
    </row>
    <row r="48" spans="1:18" s="3" customFormat="1" x14ac:dyDescent="0.25">
      <c r="A48" s="24"/>
      <c r="B48" s="26" t="s">
        <v>11</v>
      </c>
      <c r="C48" s="26"/>
      <c r="D48" s="27"/>
      <c r="E48" s="27"/>
      <c r="F48" s="27"/>
      <c r="G48" s="27"/>
      <c r="H48" s="27"/>
      <c r="I48" s="27"/>
      <c r="J48" s="28"/>
      <c r="K48" s="28"/>
      <c r="L48" s="28"/>
      <c r="M48" s="28"/>
      <c r="N48" s="28">
        <v>350</v>
      </c>
      <c r="O48" s="28">
        <v>350</v>
      </c>
      <c r="P48" s="28">
        <f t="shared" si="2"/>
        <v>350</v>
      </c>
      <c r="Q48" s="28">
        <f t="shared" si="3"/>
        <v>350</v>
      </c>
      <c r="R48" s="29">
        <f t="shared" si="1"/>
        <v>100</v>
      </c>
    </row>
    <row r="49" spans="1:18" s="3" customFormat="1" ht="104.25" customHeight="1" x14ac:dyDescent="0.25">
      <c r="A49" s="24" t="s">
        <v>34</v>
      </c>
      <c r="B49" s="30" t="s">
        <v>87</v>
      </c>
      <c r="C49" s="26"/>
      <c r="D49" s="27"/>
      <c r="E49" s="27"/>
      <c r="F49" s="27"/>
      <c r="G49" s="27"/>
      <c r="H49" s="27"/>
      <c r="I49" s="27"/>
      <c r="J49" s="28"/>
      <c r="K49" s="28"/>
      <c r="L49" s="28"/>
      <c r="M49" s="28"/>
      <c r="N49" s="28">
        <f>SUM(N50)</f>
        <v>100</v>
      </c>
      <c r="O49" s="28">
        <f>SUM(O50)</f>
        <v>100</v>
      </c>
      <c r="P49" s="28">
        <f t="shared" si="2"/>
        <v>100</v>
      </c>
      <c r="Q49" s="28">
        <f t="shared" si="3"/>
        <v>100</v>
      </c>
      <c r="R49" s="29">
        <f t="shared" si="1"/>
        <v>100</v>
      </c>
    </row>
    <row r="50" spans="1:18" s="3" customFormat="1" x14ac:dyDescent="0.25">
      <c r="A50" s="24"/>
      <c r="B50" s="26" t="s">
        <v>10</v>
      </c>
      <c r="C50" s="26"/>
      <c r="D50" s="27"/>
      <c r="E50" s="27"/>
      <c r="F50" s="27"/>
      <c r="G50" s="27"/>
      <c r="H50" s="27"/>
      <c r="I50" s="27"/>
      <c r="J50" s="28"/>
      <c r="K50" s="28"/>
      <c r="L50" s="28"/>
      <c r="M50" s="28"/>
      <c r="N50" s="28">
        <v>100</v>
      </c>
      <c r="O50" s="28">
        <v>100</v>
      </c>
      <c r="P50" s="28">
        <f t="shared" si="2"/>
        <v>100</v>
      </c>
      <c r="Q50" s="28">
        <f t="shared" si="3"/>
        <v>100</v>
      </c>
      <c r="R50" s="29">
        <f t="shared" si="1"/>
        <v>100</v>
      </c>
    </row>
    <row r="51" spans="1:18" s="4" customFormat="1" ht="115.5" customHeight="1" x14ac:dyDescent="0.25">
      <c r="A51" s="24" t="s">
        <v>35</v>
      </c>
      <c r="B51" s="30" t="s">
        <v>88</v>
      </c>
      <c r="C51" s="26"/>
      <c r="D51" s="27"/>
      <c r="E51" s="27"/>
      <c r="F51" s="27"/>
      <c r="G51" s="27"/>
      <c r="H51" s="27"/>
      <c r="I51" s="27"/>
      <c r="J51" s="28"/>
      <c r="K51" s="28"/>
      <c r="L51" s="28"/>
      <c r="M51" s="28"/>
      <c r="N51" s="28">
        <v>15656.7</v>
      </c>
      <c r="O51" s="28">
        <v>15615.3</v>
      </c>
      <c r="P51" s="28">
        <f t="shared" si="2"/>
        <v>15656.7</v>
      </c>
      <c r="Q51" s="28">
        <f t="shared" si="3"/>
        <v>15615.3</v>
      </c>
      <c r="R51" s="29">
        <f t="shared" si="1"/>
        <v>99.735576462472935</v>
      </c>
    </row>
    <row r="52" spans="1:18" ht="37.5" customHeight="1" x14ac:dyDescent="0.25">
      <c r="A52" s="24" t="s">
        <v>36</v>
      </c>
      <c r="B52" s="30" t="s">
        <v>89</v>
      </c>
      <c r="C52" s="26"/>
      <c r="D52" s="27"/>
      <c r="E52" s="27"/>
      <c r="F52" s="27"/>
      <c r="G52" s="27"/>
      <c r="H52" s="27"/>
      <c r="I52" s="27"/>
      <c r="J52" s="28"/>
      <c r="K52" s="28"/>
      <c r="L52" s="28">
        <f>SUM(L53:L54)</f>
        <v>25129</v>
      </c>
      <c r="M52" s="28">
        <f t="shared" ref="M52:O52" si="13">SUM(M53:M54)</f>
        <v>24835.7</v>
      </c>
      <c r="N52" s="28">
        <f t="shared" si="13"/>
        <v>19221.900000000001</v>
      </c>
      <c r="O52" s="28">
        <f t="shared" si="13"/>
        <v>17118.8</v>
      </c>
      <c r="P52" s="28">
        <f t="shared" si="2"/>
        <v>44350.9</v>
      </c>
      <c r="Q52" s="28">
        <f t="shared" si="3"/>
        <v>41954.5</v>
      </c>
      <c r="R52" s="29">
        <f t="shared" si="1"/>
        <v>94.596727462125912</v>
      </c>
    </row>
    <row r="53" spans="1:18" x14ac:dyDescent="0.25">
      <c r="A53" s="24"/>
      <c r="B53" s="43" t="s">
        <v>109</v>
      </c>
      <c r="C53" s="26"/>
      <c r="D53" s="27"/>
      <c r="E53" s="27"/>
      <c r="F53" s="27"/>
      <c r="G53" s="27"/>
      <c r="H53" s="27"/>
      <c r="I53" s="27"/>
      <c r="J53" s="28"/>
      <c r="K53" s="28"/>
      <c r="L53" s="28">
        <v>25129</v>
      </c>
      <c r="M53" s="28">
        <v>24835.7</v>
      </c>
      <c r="N53" s="28">
        <v>12989.4</v>
      </c>
      <c r="O53" s="28">
        <v>10886.3</v>
      </c>
      <c r="P53" s="28">
        <f t="shared" si="2"/>
        <v>38118.400000000001</v>
      </c>
      <c r="Q53" s="28">
        <f t="shared" si="3"/>
        <v>35722</v>
      </c>
      <c r="R53" s="29">
        <f t="shared" si="1"/>
        <v>93.713272330423109</v>
      </c>
    </row>
    <row r="54" spans="1:18" x14ac:dyDescent="0.25">
      <c r="A54" s="24"/>
      <c r="B54" s="26" t="s">
        <v>9</v>
      </c>
      <c r="C54" s="26"/>
      <c r="D54" s="27"/>
      <c r="E54" s="27"/>
      <c r="F54" s="27"/>
      <c r="G54" s="27"/>
      <c r="H54" s="27"/>
      <c r="I54" s="27"/>
      <c r="J54" s="28"/>
      <c r="K54" s="28"/>
      <c r="L54" s="28"/>
      <c r="M54" s="28"/>
      <c r="N54" s="28">
        <v>6232.5</v>
      </c>
      <c r="O54" s="28">
        <v>6232.5</v>
      </c>
      <c r="P54" s="28">
        <f t="shared" si="2"/>
        <v>6232.5</v>
      </c>
      <c r="Q54" s="28">
        <f t="shared" si="3"/>
        <v>6232.5</v>
      </c>
      <c r="R54" s="29">
        <f t="shared" si="1"/>
        <v>100</v>
      </c>
    </row>
    <row r="55" spans="1:18" ht="96" customHeight="1" x14ac:dyDescent="0.25">
      <c r="A55" s="24" t="s">
        <v>37</v>
      </c>
      <c r="B55" s="30" t="s">
        <v>114</v>
      </c>
      <c r="C55" s="26"/>
      <c r="D55" s="27"/>
      <c r="E55" s="27"/>
      <c r="F55" s="27"/>
      <c r="G55" s="27"/>
      <c r="H55" s="27"/>
      <c r="I55" s="27"/>
      <c r="J55" s="28"/>
      <c r="K55" s="28"/>
      <c r="L55" s="28"/>
      <c r="M55" s="28"/>
      <c r="N55" s="28">
        <f>SUM(N56:N57)</f>
        <v>6804</v>
      </c>
      <c r="O55" s="28">
        <f>SUM(O56:O57)</f>
        <v>6705.6</v>
      </c>
      <c r="P55" s="28">
        <f t="shared" si="2"/>
        <v>6804</v>
      </c>
      <c r="Q55" s="28">
        <f t="shared" si="3"/>
        <v>6705.6</v>
      </c>
      <c r="R55" s="29">
        <f t="shared" si="1"/>
        <v>98.553791887125229</v>
      </c>
    </row>
    <row r="56" spans="1:18" x14ac:dyDescent="0.25">
      <c r="A56" s="24"/>
      <c r="B56" s="43" t="s">
        <v>38</v>
      </c>
      <c r="C56" s="26"/>
      <c r="D56" s="27"/>
      <c r="E56" s="27"/>
      <c r="F56" s="27"/>
      <c r="G56" s="27"/>
      <c r="H56" s="27"/>
      <c r="I56" s="27"/>
      <c r="J56" s="28"/>
      <c r="K56" s="28"/>
      <c r="L56" s="28"/>
      <c r="M56" s="28"/>
      <c r="N56" s="28">
        <v>690</v>
      </c>
      <c r="O56" s="28">
        <v>596.1</v>
      </c>
      <c r="P56" s="28">
        <f t="shared" si="2"/>
        <v>690</v>
      </c>
      <c r="Q56" s="28">
        <f t="shared" si="3"/>
        <v>596.1</v>
      </c>
      <c r="R56" s="29">
        <f t="shared" si="1"/>
        <v>86.391304347826093</v>
      </c>
    </row>
    <row r="57" spans="1:18" x14ac:dyDescent="0.25">
      <c r="A57" s="24"/>
      <c r="B57" s="43" t="s">
        <v>29</v>
      </c>
      <c r="C57" s="26"/>
      <c r="D57" s="27"/>
      <c r="E57" s="27"/>
      <c r="F57" s="27"/>
      <c r="G57" s="27"/>
      <c r="H57" s="27"/>
      <c r="I57" s="27"/>
      <c r="J57" s="28"/>
      <c r="K57" s="28"/>
      <c r="L57" s="28"/>
      <c r="M57" s="28"/>
      <c r="N57" s="28">
        <v>6114</v>
      </c>
      <c r="O57" s="28">
        <v>6109.5</v>
      </c>
      <c r="P57" s="28">
        <f t="shared" si="2"/>
        <v>6114</v>
      </c>
      <c r="Q57" s="28">
        <f t="shared" si="3"/>
        <v>6109.5</v>
      </c>
      <c r="R57" s="29">
        <f t="shared" si="1"/>
        <v>99.926398429833171</v>
      </c>
    </row>
    <row r="58" spans="1:18" ht="34.5" customHeight="1" x14ac:dyDescent="0.25">
      <c r="A58" s="24" t="s">
        <v>39</v>
      </c>
      <c r="B58" s="30" t="s">
        <v>90</v>
      </c>
      <c r="C58" s="26"/>
      <c r="D58" s="26"/>
      <c r="E58" s="26"/>
      <c r="F58" s="26"/>
      <c r="G58" s="26"/>
      <c r="H58" s="26"/>
      <c r="I58" s="31"/>
      <c r="J58" s="28"/>
      <c r="K58" s="28"/>
      <c r="L58" s="28">
        <f>SUM(L61,L59)</f>
        <v>12439.8</v>
      </c>
      <c r="M58" s="28">
        <f>SUM(M61,M59)</f>
        <v>3358.8</v>
      </c>
      <c r="N58" s="28">
        <f>SUM(N59,N60,N61)</f>
        <v>4036.8999999999996</v>
      </c>
      <c r="O58" s="28">
        <f>SUM(O59,O60,O61)</f>
        <v>1494.5</v>
      </c>
      <c r="P58" s="28">
        <f>SUM(P59,P60,P61)</f>
        <v>16476.7</v>
      </c>
      <c r="Q58" s="28">
        <f t="shared" si="3"/>
        <v>4853.3</v>
      </c>
      <c r="R58" s="28">
        <f>SUM(R61,R59)</f>
        <v>61.526544917187664</v>
      </c>
    </row>
    <row r="59" spans="1:18" x14ac:dyDescent="0.25">
      <c r="A59" s="24"/>
      <c r="B59" s="30" t="s">
        <v>7</v>
      </c>
      <c r="C59" s="26"/>
      <c r="D59" s="26"/>
      <c r="E59" s="26"/>
      <c r="F59" s="26"/>
      <c r="G59" s="26"/>
      <c r="H59" s="26"/>
      <c r="I59" s="31"/>
      <c r="J59" s="28"/>
      <c r="K59" s="28"/>
      <c r="L59" s="28">
        <v>12439.8</v>
      </c>
      <c r="M59" s="28">
        <v>3358.8</v>
      </c>
      <c r="N59" s="28">
        <v>2248.5</v>
      </c>
      <c r="O59" s="28">
        <v>865.5</v>
      </c>
      <c r="P59" s="28">
        <f>SUM(J59,L59,N59)</f>
        <v>14688.3</v>
      </c>
      <c r="Q59" s="28">
        <f t="shared" si="3"/>
        <v>4224.3</v>
      </c>
      <c r="R59" s="29">
        <f t="shared" si="1"/>
        <v>28.75962500765916</v>
      </c>
    </row>
    <row r="60" spans="1:18" ht="21" customHeight="1" x14ac:dyDescent="0.25">
      <c r="A60" s="24"/>
      <c r="B60" s="39" t="s">
        <v>67</v>
      </c>
      <c r="C60" s="26"/>
      <c r="D60" s="26"/>
      <c r="E60" s="26"/>
      <c r="F60" s="26"/>
      <c r="G60" s="26"/>
      <c r="H60" s="26"/>
      <c r="I60" s="31"/>
      <c r="J60" s="28"/>
      <c r="K60" s="28"/>
      <c r="L60" s="28">
        <v>0</v>
      </c>
      <c r="M60" s="28">
        <v>0</v>
      </c>
      <c r="N60" s="28">
        <v>64.099999999999994</v>
      </c>
      <c r="O60" s="28">
        <v>64</v>
      </c>
      <c r="P60" s="28">
        <v>64.099999999999994</v>
      </c>
      <c r="Q60" s="28">
        <f t="shared" ref="Q60:Q61" si="14">SUM(K60,M60,O60)</f>
        <v>64</v>
      </c>
      <c r="R60" s="29">
        <f t="shared" si="1"/>
        <v>99.84399375975039</v>
      </c>
    </row>
    <row r="61" spans="1:18" x14ac:dyDescent="0.25">
      <c r="A61" s="24"/>
      <c r="B61" s="26" t="s">
        <v>110</v>
      </c>
      <c r="C61" s="26"/>
      <c r="D61" s="26"/>
      <c r="E61" s="26"/>
      <c r="F61" s="26"/>
      <c r="G61" s="26"/>
      <c r="H61" s="26"/>
      <c r="I61" s="31"/>
      <c r="J61" s="28"/>
      <c r="K61" s="28"/>
      <c r="L61" s="28"/>
      <c r="M61" s="28">
        <v>0</v>
      </c>
      <c r="N61" s="28">
        <v>1724.3</v>
      </c>
      <c r="O61" s="28">
        <v>565</v>
      </c>
      <c r="P61" s="28">
        <f>SUM(J61,L61,N61)</f>
        <v>1724.3</v>
      </c>
      <c r="Q61" s="28">
        <f t="shared" si="14"/>
        <v>565</v>
      </c>
      <c r="R61" s="29">
        <f t="shared" si="1"/>
        <v>32.766919909528504</v>
      </c>
    </row>
    <row r="62" spans="1:18" ht="90" customHeight="1" x14ac:dyDescent="0.25">
      <c r="A62" s="24" t="s">
        <v>40</v>
      </c>
      <c r="B62" s="30" t="s">
        <v>91</v>
      </c>
      <c r="C62" s="26"/>
      <c r="D62" s="26"/>
      <c r="E62" s="26"/>
      <c r="F62" s="26"/>
      <c r="G62" s="26"/>
      <c r="H62" s="26"/>
      <c r="I62" s="31"/>
      <c r="J62" s="28"/>
      <c r="K62" s="28"/>
      <c r="L62" s="28"/>
      <c r="M62" s="28"/>
      <c r="N62" s="28">
        <v>50</v>
      </c>
      <c r="O62" s="28">
        <v>50</v>
      </c>
      <c r="P62" s="28">
        <f t="shared" si="2"/>
        <v>50</v>
      </c>
      <c r="Q62" s="28">
        <f t="shared" si="3"/>
        <v>50</v>
      </c>
      <c r="R62" s="29">
        <f t="shared" si="1"/>
        <v>100</v>
      </c>
    </row>
    <row r="63" spans="1:18" ht="36" customHeight="1" x14ac:dyDescent="0.25">
      <c r="A63" s="24" t="s">
        <v>41</v>
      </c>
      <c r="B63" s="30" t="s">
        <v>115</v>
      </c>
      <c r="C63" s="26"/>
      <c r="D63" s="26"/>
      <c r="E63" s="26"/>
      <c r="F63" s="26"/>
      <c r="G63" s="26"/>
      <c r="H63" s="26"/>
      <c r="I63" s="31"/>
      <c r="J63" s="28">
        <f>SUM(J64:J65)</f>
        <v>61569.4</v>
      </c>
      <c r="K63" s="28">
        <f t="shared" ref="K63" si="15">SUM(K64:K65)</f>
        <v>61479.1</v>
      </c>
      <c r="L63" s="28">
        <f>SUM(L64:L66)</f>
        <v>1003454.2999999999</v>
      </c>
      <c r="M63" s="28">
        <f t="shared" ref="M63:Q63" si="16">SUM(M64:M66)</f>
        <v>979876.2</v>
      </c>
      <c r="N63" s="28">
        <f t="shared" si="16"/>
        <v>457629.4</v>
      </c>
      <c r="O63" s="28">
        <f t="shared" si="16"/>
        <v>455085.10000000003</v>
      </c>
      <c r="P63" s="28">
        <f t="shared" si="16"/>
        <v>1522653.1</v>
      </c>
      <c r="Q63" s="28">
        <f t="shared" si="16"/>
        <v>1496440.4000000001</v>
      </c>
      <c r="R63" s="29">
        <f t="shared" si="1"/>
        <v>98.278485099462259</v>
      </c>
    </row>
    <row r="64" spans="1:18" x14ac:dyDescent="0.25">
      <c r="A64" s="24"/>
      <c r="B64" s="26" t="s">
        <v>10</v>
      </c>
      <c r="C64" s="26"/>
      <c r="D64" s="26"/>
      <c r="E64" s="26"/>
      <c r="F64" s="26"/>
      <c r="G64" s="26"/>
      <c r="H64" s="26"/>
      <c r="I64" s="31"/>
      <c r="J64" s="28">
        <v>61569.4</v>
      </c>
      <c r="K64" s="28">
        <v>61479.1</v>
      </c>
      <c r="L64" s="28">
        <v>684660.2</v>
      </c>
      <c r="M64" s="28">
        <v>663772.5</v>
      </c>
      <c r="N64" s="28">
        <v>409421</v>
      </c>
      <c r="O64" s="28">
        <v>407278.7</v>
      </c>
      <c r="P64" s="28">
        <f t="shared" si="2"/>
        <v>1155650.6000000001</v>
      </c>
      <c r="Q64" s="28">
        <f>SUM(K64,M64,O64)</f>
        <v>1132530.3</v>
      </c>
      <c r="R64" s="29">
        <f t="shared" si="1"/>
        <v>97.999369359562479</v>
      </c>
    </row>
    <row r="65" spans="1:18" ht="17.25" customHeight="1" x14ac:dyDescent="0.25">
      <c r="A65" s="24"/>
      <c r="B65" s="39" t="s">
        <v>112</v>
      </c>
      <c r="C65" s="26"/>
      <c r="D65" s="26"/>
      <c r="E65" s="26"/>
      <c r="F65" s="26"/>
      <c r="G65" s="26"/>
      <c r="H65" s="26"/>
      <c r="I65" s="31"/>
      <c r="J65" s="28"/>
      <c r="K65" s="28"/>
      <c r="L65" s="28">
        <v>0</v>
      </c>
      <c r="M65" s="28">
        <v>0</v>
      </c>
      <c r="N65" s="28">
        <v>572.5</v>
      </c>
      <c r="O65" s="28">
        <v>572.5</v>
      </c>
      <c r="P65" s="28">
        <f>SUM(J65,L65,N65)</f>
        <v>572.5</v>
      </c>
      <c r="Q65" s="28">
        <f>SUM(K65,M65,O65)</f>
        <v>572.5</v>
      </c>
      <c r="R65" s="29">
        <f t="shared" si="1"/>
        <v>100</v>
      </c>
    </row>
    <row r="66" spans="1:18" s="1" customFormat="1" ht="17.25" customHeight="1" x14ac:dyDescent="0.25">
      <c r="A66" s="24"/>
      <c r="B66" s="26" t="s">
        <v>110</v>
      </c>
      <c r="C66" s="26"/>
      <c r="D66" s="26"/>
      <c r="E66" s="26"/>
      <c r="F66" s="26"/>
      <c r="G66" s="26"/>
      <c r="H66" s="26"/>
      <c r="I66" s="31"/>
      <c r="J66" s="28"/>
      <c r="K66" s="28"/>
      <c r="L66" s="32">
        <v>318794.09999999998</v>
      </c>
      <c r="M66" s="33">
        <v>316103.7</v>
      </c>
      <c r="N66" s="32">
        <v>47635.9</v>
      </c>
      <c r="O66" s="28">
        <v>47233.9</v>
      </c>
      <c r="P66" s="28">
        <f>SUM(J66,L66,N66)</f>
        <v>366430</v>
      </c>
      <c r="Q66" s="28">
        <f>SUM(K66,M66,O66)</f>
        <v>363337.60000000003</v>
      </c>
      <c r="R66" s="29">
        <f t="shared" si="1"/>
        <v>99.156073465600542</v>
      </c>
    </row>
    <row r="67" spans="1:18" ht="133.5" customHeight="1" x14ac:dyDescent="0.25">
      <c r="A67" s="24" t="s">
        <v>42</v>
      </c>
      <c r="B67" s="30" t="s">
        <v>92</v>
      </c>
      <c r="C67" s="26"/>
      <c r="D67" s="26"/>
      <c r="E67" s="26"/>
      <c r="F67" s="26"/>
      <c r="G67" s="26"/>
      <c r="H67" s="26"/>
      <c r="I67" s="31"/>
      <c r="J67" s="28"/>
      <c r="K67" s="28"/>
      <c r="L67" s="28">
        <v>16969.7</v>
      </c>
      <c r="M67" s="28">
        <v>16969.7</v>
      </c>
      <c r="N67" s="28">
        <v>44792.800000000003</v>
      </c>
      <c r="O67" s="28">
        <v>44792.800000000003</v>
      </c>
      <c r="P67" s="28">
        <f t="shared" si="2"/>
        <v>61762.5</v>
      </c>
      <c r="Q67" s="28">
        <f t="shared" si="3"/>
        <v>61762.5</v>
      </c>
      <c r="R67" s="29">
        <f t="shared" si="1"/>
        <v>100</v>
      </c>
    </row>
    <row r="68" spans="1:18" ht="42.75" x14ac:dyDescent="0.25">
      <c r="A68" s="24" t="s">
        <v>43</v>
      </c>
      <c r="B68" s="30" t="s">
        <v>93</v>
      </c>
      <c r="C68" s="26"/>
      <c r="D68" s="26"/>
      <c r="E68" s="26"/>
      <c r="F68" s="26"/>
      <c r="G68" s="26"/>
      <c r="H68" s="26"/>
      <c r="I68" s="31"/>
      <c r="J68" s="28"/>
      <c r="K68" s="28"/>
      <c r="L68" s="28"/>
      <c r="M68" s="28"/>
      <c r="N68" s="28">
        <f>SUM(N69:N70)</f>
        <v>2197.4</v>
      </c>
      <c r="O68" s="28">
        <f>SUM(O69:O70)</f>
        <v>1811.2</v>
      </c>
      <c r="P68" s="28">
        <f t="shared" si="2"/>
        <v>2197.4</v>
      </c>
      <c r="Q68" s="28">
        <f t="shared" si="3"/>
        <v>1811.2</v>
      </c>
      <c r="R68" s="29">
        <f t="shared" si="1"/>
        <v>82.424683717120232</v>
      </c>
    </row>
    <row r="69" spans="1:18" x14ac:dyDescent="0.25">
      <c r="A69" s="24"/>
      <c r="B69" s="26" t="s">
        <v>8</v>
      </c>
      <c r="C69" s="26"/>
      <c r="D69" s="26"/>
      <c r="E69" s="26"/>
      <c r="F69" s="26"/>
      <c r="G69" s="26"/>
      <c r="H69" s="26"/>
      <c r="I69" s="31"/>
      <c r="J69" s="28"/>
      <c r="K69" s="28"/>
      <c r="L69" s="28"/>
      <c r="M69" s="28"/>
      <c r="N69" s="28">
        <v>1425.4</v>
      </c>
      <c r="O69" s="28">
        <v>1425.4</v>
      </c>
      <c r="P69" s="28">
        <f t="shared" si="2"/>
        <v>1425.4</v>
      </c>
      <c r="Q69" s="28">
        <f t="shared" si="3"/>
        <v>1425.4</v>
      </c>
      <c r="R69" s="29">
        <f t="shared" si="1"/>
        <v>100</v>
      </c>
    </row>
    <row r="70" spans="1:18" x14ac:dyDescent="0.25">
      <c r="A70" s="24"/>
      <c r="B70" s="26" t="s">
        <v>112</v>
      </c>
      <c r="C70" s="26"/>
      <c r="D70" s="26"/>
      <c r="E70" s="26"/>
      <c r="F70" s="26"/>
      <c r="G70" s="26"/>
      <c r="H70" s="26"/>
      <c r="I70" s="31"/>
      <c r="J70" s="28"/>
      <c r="K70" s="28"/>
      <c r="L70" s="28"/>
      <c r="M70" s="28"/>
      <c r="N70" s="28">
        <v>772</v>
      </c>
      <c r="O70" s="28">
        <v>385.8</v>
      </c>
      <c r="P70" s="28">
        <f t="shared" si="2"/>
        <v>772</v>
      </c>
      <c r="Q70" s="28">
        <f t="shared" si="3"/>
        <v>385.8</v>
      </c>
      <c r="R70" s="29">
        <f t="shared" si="1"/>
        <v>49.974093264248701</v>
      </c>
    </row>
    <row r="71" spans="1:18" ht="63" customHeight="1" x14ac:dyDescent="0.25">
      <c r="A71" s="24" t="s">
        <v>44</v>
      </c>
      <c r="B71" s="30" t="s">
        <v>94</v>
      </c>
      <c r="C71" s="26"/>
      <c r="D71" s="26"/>
      <c r="E71" s="26"/>
      <c r="F71" s="26"/>
      <c r="G71" s="26"/>
      <c r="H71" s="26"/>
      <c r="I71" s="31"/>
      <c r="J71" s="28"/>
      <c r="K71" s="28"/>
      <c r="L71" s="28"/>
      <c r="M71" s="28"/>
      <c r="N71" s="28">
        <v>25</v>
      </c>
      <c r="O71" s="28">
        <v>25</v>
      </c>
      <c r="P71" s="28">
        <f t="shared" si="2"/>
        <v>25</v>
      </c>
      <c r="Q71" s="28">
        <f t="shared" si="3"/>
        <v>25</v>
      </c>
      <c r="R71" s="29">
        <f t="shared" si="1"/>
        <v>100</v>
      </c>
    </row>
    <row r="72" spans="1:18" ht="75" customHeight="1" x14ac:dyDescent="0.25">
      <c r="A72" s="24" t="s">
        <v>45</v>
      </c>
      <c r="B72" s="30" t="s">
        <v>95</v>
      </c>
      <c r="C72" s="26"/>
      <c r="D72" s="26"/>
      <c r="E72" s="26"/>
      <c r="F72" s="26"/>
      <c r="G72" s="26"/>
      <c r="H72" s="26"/>
      <c r="I72" s="31"/>
      <c r="J72" s="28"/>
      <c r="K72" s="28"/>
      <c r="L72" s="28">
        <f>SUM(L73:L74)</f>
        <v>39508.800000000003</v>
      </c>
      <c r="M72" s="28">
        <f t="shared" ref="M72:Q72" si="17">SUM(M73:M74)</f>
        <v>31044.400000000001</v>
      </c>
      <c r="N72" s="28">
        <f t="shared" si="17"/>
        <v>4370.1000000000004</v>
      </c>
      <c r="O72" s="28">
        <f t="shared" si="17"/>
        <v>3060.3</v>
      </c>
      <c r="P72" s="28">
        <f t="shared" si="17"/>
        <v>43878.899999999994</v>
      </c>
      <c r="Q72" s="28">
        <f t="shared" si="17"/>
        <v>34104.699999999997</v>
      </c>
      <c r="R72" s="29">
        <f t="shared" si="1"/>
        <v>77.724601118077246</v>
      </c>
    </row>
    <row r="73" spans="1:18" x14ac:dyDescent="0.25">
      <c r="A73" s="24"/>
      <c r="B73" s="43" t="s">
        <v>69</v>
      </c>
      <c r="C73" s="26"/>
      <c r="D73" s="26"/>
      <c r="E73" s="26"/>
      <c r="F73" s="26"/>
      <c r="G73" s="26"/>
      <c r="H73" s="26"/>
      <c r="I73" s="31"/>
      <c r="J73" s="28"/>
      <c r="K73" s="28"/>
      <c r="L73" s="28">
        <v>17621.5</v>
      </c>
      <c r="M73" s="28">
        <v>17621.5</v>
      </c>
      <c r="N73" s="28">
        <v>1054.5</v>
      </c>
      <c r="O73" s="28">
        <v>1054.5</v>
      </c>
      <c r="P73" s="28">
        <f>SUM(J73,L73,N73)</f>
        <v>18676</v>
      </c>
      <c r="Q73" s="28">
        <f>SUM(K73,M73,O73)</f>
        <v>18676</v>
      </c>
      <c r="R73" s="29">
        <f t="shared" si="1"/>
        <v>100</v>
      </c>
    </row>
    <row r="74" spans="1:18" x14ac:dyDescent="0.25">
      <c r="A74" s="24"/>
      <c r="B74" s="26" t="s">
        <v>112</v>
      </c>
      <c r="C74" s="26"/>
      <c r="D74" s="26"/>
      <c r="E74" s="26"/>
      <c r="F74" s="26"/>
      <c r="G74" s="26"/>
      <c r="H74" s="26"/>
      <c r="I74" s="31"/>
      <c r="J74" s="28"/>
      <c r="K74" s="28"/>
      <c r="L74" s="28">
        <v>21887.3</v>
      </c>
      <c r="M74" s="28">
        <v>13422.9</v>
      </c>
      <c r="N74" s="28">
        <v>3315.6</v>
      </c>
      <c r="O74" s="28">
        <v>2005.8</v>
      </c>
      <c r="P74" s="28">
        <f>SUM(J74,L74,N74)</f>
        <v>25202.899999999998</v>
      </c>
      <c r="Q74" s="28">
        <f>SUM(K74,M74,O74)</f>
        <v>15428.699999999999</v>
      </c>
      <c r="R74" s="29">
        <f t="shared" si="1"/>
        <v>61.217955076598329</v>
      </c>
    </row>
    <row r="75" spans="1:18" ht="103.5" customHeight="1" x14ac:dyDescent="0.25">
      <c r="A75" s="24" t="s">
        <v>46</v>
      </c>
      <c r="B75" s="30" t="s">
        <v>96</v>
      </c>
      <c r="C75" s="26"/>
      <c r="D75" s="26"/>
      <c r="E75" s="26"/>
      <c r="F75" s="26"/>
      <c r="G75" s="26"/>
      <c r="H75" s="26"/>
      <c r="I75" s="31"/>
      <c r="J75" s="28"/>
      <c r="K75" s="28"/>
      <c r="L75" s="28"/>
      <c r="M75" s="28"/>
      <c r="N75" s="28">
        <v>4794.5</v>
      </c>
      <c r="O75" s="28">
        <v>4793.5</v>
      </c>
      <c r="P75" s="28">
        <f t="shared" ref="P75" si="18">SUM(J75,L75,N75)</f>
        <v>4794.5</v>
      </c>
      <c r="Q75" s="28">
        <f t="shared" si="3"/>
        <v>4793.5</v>
      </c>
      <c r="R75" s="29">
        <f t="shared" si="1"/>
        <v>99.979142767754709</v>
      </c>
    </row>
    <row r="76" spans="1:18" ht="50.25" customHeight="1" x14ac:dyDescent="0.25">
      <c r="A76" s="24" t="s">
        <v>47</v>
      </c>
      <c r="B76" s="30" t="s">
        <v>97</v>
      </c>
      <c r="C76" s="26"/>
      <c r="D76" s="26"/>
      <c r="E76" s="26"/>
      <c r="F76" s="26"/>
      <c r="G76" s="26"/>
      <c r="H76" s="26"/>
      <c r="I76" s="31"/>
      <c r="J76" s="28"/>
      <c r="K76" s="28"/>
      <c r="L76" s="28">
        <v>666.1</v>
      </c>
      <c r="M76" s="28">
        <v>666.1</v>
      </c>
      <c r="N76" s="28">
        <v>99.5</v>
      </c>
      <c r="O76" s="28">
        <v>99.5</v>
      </c>
      <c r="P76" s="28">
        <f t="shared" si="2"/>
        <v>765.6</v>
      </c>
      <c r="Q76" s="28">
        <f t="shared" si="3"/>
        <v>765.6</v>
      </c>
      <c r="R76" s="29">
        <f t="shared" si="1"/>
        <v>100</v>
      </c>
    </row>
    <row r="77" spans="1:18" ht="106.5" customHeight="1" x14ac:dyDescent="0.25">
      <c r="A77" s="24" t="s">
        <v>48</v>
      </c>
      <c r="B77" s="30" t="s">
        <v>98</v>
      </c>
      <c r="C77" s="26"/>
      <c r="D77" s="26"/>
      <c r="E77" s="26"/>
      <c r="F77" s="26"/>
      <c r="G77" s="26"/>
      <c r="H77" s="26"/>
      <c r="I77" s="31"/>
      <c r="J77" s="28"/>
      <c r="K77" s="28"/>
      <c r="L77" s="28">
        <v>918.7</v>
      </c>
      <c r="M77" s="28">
        <v>918.7</v>
      </c>
      <c r="N77" s="28"/>
      <c r="O77" s="28"/>
      <c r="P77" s="28">
        <f t="shared" si="2"/>
        <v>918.7</v>
      </c>
      <c r="Q77" s="28">
        <f t="shared" si="3"/>
        <v>918.7</v>
      </c>
      <c r="R77" s="29">
        <f t="shared" si="1"/>
        <v>100</v>
      </c>
    </row>
    <row r="78" spans="1:18" ht="46.5" customHeight="1" x14ac:dyDescent="0.25">
      <c r="A78" s="24" t="s">
        <v>49</v>
      </c>
      <c r="B78" s="30" t="s">
        <v>99</v>
      </c>
      <c r="C78" s="26"/>
      <c r="D78" s="26"/>
      <c r="E78" s="26"/>
      <c r="F78" s="26"/>
      <c r="G78" s="26"/>
      <c r="H78" s="26"/>
      <c r="I78" s="31"/>
      <c r="J78" s="28">
        <v>1500.1</v>
      </c>
      <c r="K78" s="28">
        <v>1500.1</v>
      </c>
      <c r="L78" s="28">
        <v>1764.9</v>
      </c>
      <c r="M78" s="28">
        <v>1764.9</v>
      </c>
      <c r="N78" s="28">
        <v>1178.3</v>
      </c>
      <c r="O78" s="28">
        <v>1178.3</v>
      </c>
      <c r="P78" s="28">
        <f t="shared" si="2"/>
        <v>4443.3</v>
      </c>
      <c r="Q78" s="28">
        <f t="shared" si="3"/>
        <v>4443.3</v>
      </c>
      <c r="R78" s="29">
        <f t="shared" si="1"/>
        <v>100</v>
      </c>
    </row>
    <row r="79" spans="1:18" ht="56.25" customHeight="1" x14ac:dyDescent="0.25">
      <c r="A79" s="24" t="s">
        <v>50</v>
      </c>
      <c r="B79" s="30" t="s">
        <v>116</v>
      </c>
      <c r="C79" s="26"/>
      <c r="D79" s="26"/>
      <c r="E79" s="26"/>
      <c r="F79" s="26"/>
      <c r="G79" s="26"/>
      <c r="H79" s="26"/>
      <c r="I79" s="31"/>
      <c r="J79" s="28"/>
      <c r="K79" s="28"/>
      <c r="L79" s="28"/>
      <c r="M79" s="28"/>
      <c r="N79" s="28">
        <v>336</v>
      </c>
      <c r="O79" s="28">
        <v>336</v>
      </c>
      <c r="P79" s="28">
        <f t="shared" si="2"/>
        <v>336</v>
      </c>
      <c r="Q79" s="28">
        <f t="shared" si="3"/>
        <v>336</v>
      </c>
      <c r="R79" s="29">
        <f t="shared" si="1"/>
        <v>100</v>
      </c>
    </row>
    <row r="80" spans="1:18" ht="48.75" customHeight="1" x14ac:dyDescent="0.25">
      <c r="A80" s="24" t="s">
        <v>51</v>
      </c>
      <c r="B80" s="30" t="s">
        <v>100</v>
      </c>
      <c r="C80" s="26"/>
      <c r="D80" s="26"/>
      <c r="E80" s="26"/>
      <c r="F80" s="26"/>
      <c r="G80" s="26"/>
      <c r="H80" s="26"/>
      <c r="I80" s="31"/>
      <c r="J80" s="28"/>
      <c r="K80" s="28"/>
      <c r="L80" s="28"/>
      <c r="M80" s="28"/>
      <c r="N80" s="28">
        <v>220</v>
      </c>
      <c r="O80" s="28">
        <v>220</v>
      </c>
      <c r="P80" s="28">
        <f t="shared" si="2"/>
        <v>220</v>
      </c>
      <c r="Q80" s="28">
        <f t="shared" si="3"/>
        <v>220</v>
      </c>
      <c r="R80" s="29">
        <f t="shared" si="1"/>
        <v>100</v>
      </c>
    </row>
    <row r="81" spans="1:19" ht="49.5" customHeight="1" x14ac:dyDescent="0.25">
      <c r="A81" s="24" t="s">
        <v>52</v>
      </c>
      <c r="B81" s="30" t="s">
        <v>101</v>
      </c>
      <c r="C81" s="26"/>
      <c r="D81" s="26"/>
      <c r="E81" s="26"/>
      <c r="F81" s="26"/>
      <c r="G81" s="26"/>
      <c r="H81" s="26"/>
      <c r="I81" s="31"/>
      <c r="J81" s="28"/>
      <c r="K81" s="28"/>
      <c r="L81" s="28"/>
      <c r="M81" s="28"/>
      <c r="N81" s="28">
        <v>9051.2000000000007</v>
      </c>
      <c r="O81" s="28">
        <v>9050.6</v>
      </c>
      <c r="P81" s="28">
        <f>SUM(J81,L81,N81)</f>
        <v>9051.2000000000007</v>
      </c>
      <c r="Q81" s="28">
        <f>SUM(K81,M81,O81)</f>
        <v>9050.6</v>
      </c>
      <c r="R81" s="29">
        <f t="shared" si="1"/>
        <v>99.993371044723347</v>
      </c>
      <c r="S81" s="5"/>
    </row>
    <row r="82" spans="1:19" ht="92.25" customHeight="1" x14ac:dyDescent="0.25">
      <c r="A82" s="24" t="s">
        <v>53</v>
      </c>
      <c r="B82" s="30" t="s">
        <v>102</v>
      </c>
      <c r="C82" s="26"/>
      <c r="D82" s="27"/>
      <c r="E82" s="27"/>
      <c r="F82" s="27"/>
      <c r="G82" s="27"/>
      <c r="H82" s="27"/>
      <c r="I82" s="27"/>
      <c r="J82" s="28"/>
      <c r="K82" s="28"/>
      <c r="L82" s="28">
        <v>1450</v>
      </c>
      <c r="M82" s="28">
        <v>1143</v>
      </c>
      <c r="N82" s="28">
        <v>292.5</v>
      </c>
      <c r="O82" s="28">
        <v>170.8</v>
      </c>
      <c r="P82" s="28">
        <f t="shared" si="2"/>
        <v>1742.5</v>
      </c>
      <c r="Q82" s="28">
        <f t="shared" si="3"/>
        <v>1313.8</v>
      </c>
      <c r="R82" s="29">
        <f t="shared" si="1"/>
        <v>75.397417503586794</v>
      </c>
    </row>
    <row r="83" spans="1:19" ht="23.25" customHeight="1" x14ac:dyDescent="0.25">
      <c r="A83" s="24" t="s">
        <v>54</v>
      </c>
      <c r="B83" s="30" t="s">
        <v>103</v>
      </c>
      <c r="C83" s="26"/>
      <c r="D83" s="27"/>
      <c r="E83" s="31"/>
      <c r="F83" s="31"/>
      <c r="G83" s="31"/>
      <c r="H83" s="31"/>
      <c r="I83" s="31"/>
      <c r="J83" s="28"/>
      <c r="K83" s="28"/>
      <c r="L83" s="28">
        <v>0</v>
      </c>
      <c r="M83" s="28">
        <v>0</v>
      </c>
      <c r="N83" s="28">
        <v>2634.4</v>
      </c>
      <c r="O83" s="28">
        <v>2634.4</v>
      </c>
      <c r="P83" s="34">
        <f t="shared" si="2"/>
        <v>2634.4</v>
      </c>
      <c r="Q83" s="34">
        <f t="shared" si="3"/>
        <v>2634.4</v>
      </c>
      <c r="R83" s="29">
        <f t="shared" si="1"/>
        <v>100</v>
      </c>
    </row>
    <row r="84" spans="1:19" ht="45.75" customHeight="1" x14ac:dyDescent="0.25">
      <c r="A84" s="24" t="s">
        <v>55</v>
      </c>
      <c r="B84" s="30" t="s">
        <v>104</v>
      </c>
      <c r="C84" s="26"/>
      <c r="D84" s="27"/>
      <c r="E84" s="31"/>
      <c r="F84" s="31"/>
      <c r="G84" s="31"/>
      <c r="H84" s="31"/>
      <c r="I84" s="31"/>
      <c r="J84" s="28"/>
      <c r="K84" s="28"/>
      <c r="L84" s="28">
        <f>SUM(L85:L86)</f>
        <v>0</v>
      </c>
      <c r="M84" s="28">
        <f t="shared" ref="M84" si="19">SUM(M85:M86)</f>
        <v>0</v>
      </c>
      <c r="N84" s="28">
        <f>SUM(N85:N86)</f>
        <v>1231.3</v>
      </c>
      <c r="O84" s="28">
        <f>SUM(O85:O86)</f>
        <v>1231.3</v>
      </c>
      <c r="P84" s="28">
        <f>SUM(P85:P86)</f>
        <v>1231.3</v>
      </c>
      <c r="Q84" s="28">
        <f>SUM(Q85:Q86)</f>
        <v>1231.3</v>
      </c>
      <c r="R84" s="29">
        <f t="shared" ref="R84:R93" si="20">Q84/P84*100</f>
        <v>100</v>
      </c>
    </row>
    <row r="85" spans="1:19" x14ac:dyDescent="0.25">
      <c r="A85" s="24"/>
      <c r="B85" s="44" t="s">
        <v>7</v>
      </c>
      <c r="C85" s="26"/>
      <c r="D85" s="27"/>
      <c r="E85" s="31"/>
      <c r="F85" s="31"/>
      <c r="G85" s="31"/>
      <c r="H85" s="31"/>
      <c r="I85" s="31"/>
      <c r="J85" s="28"/>
      <c r="K85" s="28"/>
      <c r="L85" s="28"/>
      <c r="M85" s="28"/>
      <c r="N85" s="28">
        <v>244</v>
      </c>
      <c r="O85" s="28">
        <v>244</v>
      </c>
      <c r="P85" s="28">
        <f t="shared" ref="P85:Q90" si="21">SUM(J85,L85,N85)</f>
        <v>244</v>
      </c>
      <c r="Q85" s="28">
        <f t="shared" si="21"/>
        <v>244</v>
      </c>
      <c r="R85" s="29">
        <f t="shared" si="20"/>
        <v>100</v>
      </c>
    </row>
    <row r="86" spans="1:19" x14ac:dyDescent="0.25">
      <c r="A86" s="24"/>
      <c r="B86" s="26" t="s">
        <v>112</v>
      </c>
      <c r="C86" s="26"/>
      <c r="D86" s="27"/>
      <c r="E86" s="31"/>
      <c r="F86" s="31"/>
      <c r="G86" s="31"/>
      <c r="H86" s="31"/>
      <c r="I86" s="31"/>
      <c r="J86" s="28"/>
      <c r="K86" s="28"/>
      <c r="L86" s="28">
        <v>0</v>
      </c>
      <c r="M86" s="28">
        <v>0</v>
      </c>
      <c r="N86" s="28">
        <v>987.3</v>
      </c>
      <c r="O86" s="28">
        <v>987.3</v>
      </c>
      <c r="P86" s="28">
        <f t="shared" si="21"/>
        <v>987.3</v>
      </c>
      <c r="Q86" s="28">
        <f t="shared" si="21"/>
        <v>987.3</v>
      </c>
      <c r="R86" s="29">
        <f t="shared" si="20"/>
        <v>100</v>
      </c>
    </row>
    <row r="87" spans="1:19" ht="75" customHeight="1" x14ac:dyDescent="0.25">
      <c r="A87" s="24" t="s">
        <v>56</v>
      </c>
      <c r="B87" s="35" t="s">
        <v>105</v>
      </c>
      <c r="C87" s="26"/>
      <c r="D87" s="27"/>
      <c r="E87" s="31"/>
      <c r="F87" s="31"/>
      <c r="G87" s="31"/>
      <c r="H87" s="31"/>
      <c r="I87" s="31"/>
      <c r="J87" s="28"/>
      <c r="K87" s="28"/>
      <c r="L87" s="28">
        <f>SUM(L88)</f>
        <v>9367.5</v>
      </c>
      <c r="M87" s="28">
        <f t="shared" ref="M87:Q87" si="22">SUM(M88)</f>
        <v>8165.8</v>
      </c>
      <c r="N87" s="28">
        <f t="shared" si="22"/>
        <v>4987.3</v>
      </c>
      <c r="O87" s="28">
        <f t="shared" si="22"/>
        <v>2807.6</v>
      </c>
      <c r="P87" s="28">
        <f t="shared" si="22"/>
        <v>14354.8</v>
      </c>
      <c r="Q87" s="28">
        <f t="shared" si="22"/>
        <v>10973.4</v>
      </c>
      <c r="R87" s="29">
        <f t="shared" si="20"/>
        <v>76.444116253796651</v>
      </c>
    </row>
    <row r="88" spans="1:19" x14ac:dyDescent="0.25">
      <c r="A88" s="24"/>
      <c r="B88" s="44" t="s">
        <v>7</v>
      </c>
      <c r="C88" s="26"/>
      <c r="D88" s="27"/>
      <c r="E88" s="31"/>
      <c r="F88" s="31"/>
      <c r="G88" s="31"/>
      <c r="H88" s="31"/>
      <c r="I88" s="31"/>
      <c r="J88" s="28"/>
      <c r="K88" s="28"/>
      <c r="L88" s="28">
        <f>SUM(L89:L90)</f>
        <v>9367.5</v>
      </c>
      <c r="M88" s="28">
        <v>8165.8</v>
      </c>
      <c r="N88" s="28">
        <f>SUM(N89:N90)</f>
        <v>4987.3</v>
      </c>
      <c r="O88" s="28">
        <f t="shared" ref="O88:Q88" si="23">SUM(O89:O90)</f>
        <v>2807.6</v>
      </c>
      <c r="P88" s="28">
        <f t="shared" si="23"/>
        <v>14354.8</v>
      </c>
      <c r="Q88" s="28">
        <f t="shared" si="23"/>
        <v>10973.4</v>
      </c>
      <c r="R88" s="29">
        <f t="shared" si="20"/>
        <v>76.444116253796651</v>
      </c>
    </row>
    <row r="89" spans="1:19" x14ac:dyDescent="0.25">
      <c r="A89" s="24"/>
      <c r="B89" s="45" t="s">
        <v>57</v>
      </c>
      <c r="C89" s="26"/>
      <c r="D89" s="26"/>
      <c r="E89" s="26"/>
      <c r="F89" s="26"/>
      <c r="G89" s="26"/>
      <c r="H89" s="26"/>
      <c r="I89" s="31"/>
      <c r="J89" s="28"/>
      <c r="K89" s="28"/>
      <c r="L89" s="28"/>
      <c r="M89" s="28"/>
      <c r="N89" s="28">
        <v>2000</v>
      </c>
      <c r="O89" s="28">
        <v>0</v>
      </c>
      <c r="P89" s="28">
        <f t="shared" si="21"/>
        <v>2000</v>
      </c>
      <c r="Q89" s="28">
        <f t="shared" ref="Q89:Q90" si="24">SUM(K89,M89,O89)</f>
        <v>0</v>
      </c>
      <c r="R89" s="29">
        <f t="shared" si="20"/>
        <v>0</v>
      </c>
    </row>
    <row r="90" spans="1:19" x14ac:dyDescent="0.25">
      <c r="A90" s="24"/>
      <c r="B90" s="45" t="s">
        <v>28</v>
      </c>
      <c r="C90" s="26"/>
      <c r="D90" s="26"/>
      <c r="E90" s="26"/>
      <c r="F90" s="26"/>
      <c r="G90" s="26"/>
      <c r="H90" s="26"/>
      <c r="I90" s="31"/>
      <c r="J90" s="28"/>
      <c r="K90" s="28"/>
      <c r="L90" s="28">
        <v>9367.5</v>
      </c>
      <c r="M90" s="28">
        <v>8165.8</v>
      </c>
      <c r="N90" s="28">
        <v>2987.3</v>
      </c>
      <c r="O90" s="28">
        <v>2807.6</v>
      </c>
      <c r="P90" s="28">
        <f t="shared" si="21"/>
        <v>12354.8</v>
      </c>
      <c r="Q90" s="28">
        <f t="shared" si="24"/>
        <v>10973.4</v>
      </c>
      <c r="R90" s="29">
        <f t="shared" si="20"/>
        <v>88.818920581474416</v>
      </c>
    </row>
    <row r="91" spans="1:19" ht="0.75" customHeight="1" x14ac:dyDescent="0.25">
      <c r="A91" s="24"/>
      <c r="B91" s="36" t="s">
        <v>60</v>
      </c>
      <c r="C91" s="26"/>
      <c r="D91" s="26"/>
      <c r="E91" s="26"/>
      <c r="F91" s="26"/>
      <c r="G91" s="26"/>
      <c r="H91" s="26"/>
      <c r="I91" s="31"/>
      <c r="J91" s="28">
        <f t="shared" ref="J91:P91" si="25">SUM(J7,J18,J21,J22,J25,J26,J27,J31,J32,J33,J34,J35,J36,J37,J40,J41,J45,J46,J49,J51)</f>
        <v>88313.3</v>
      </c>
      <c r="K91" s="28">
        <f t="shared" si="25"/>
        <v>47029.200000000004</v>
      </c>
      <c r="L91" s="28">
        <f t="shared" si="25"/>
        <v>171240.1</v>
      </c>
      <c r="M91" s="28">
        <f t="shared" si="25"/>
        <v>167681.20000000001</v>
      </c>
      <c r="N91" s="28">
        <f t="shared" si="25"/>
        <v>326577.60000000003</v>
      </c>
      <c r="O91" s="28">
        <f t="shared" si="25"/>
        <v>319854.5</v>
      </c>
      <c r="P91" s="28">
        <f t="shared" si="25"/>
        <v>586131</v>
      </c>
      <c r="Q91" s="28">
        <f t="shared" ref="Q91" si="26">SUM(K91,M91,O91)</f>
        <v>534564.9</v>
      </c>
      <c r="R91" s="29">
        <f t="shared" si="20"/>
        <v>91.20229095543489</v>
      </c>
    </row>
    <row r="92" spans="1:19" ht="15" hidden="1" customHeight="1" x14ac:dyDescent="0.25">
      <c r="A92" s="24"/>
      <c r="B92" s="36" t="s">
        <v>59</v>
      </c>
      <c r="C92" s="26"/>
      <c r="D92" s="26"/>
      <c r="E92" s="26"/>
      <c r="F92" s="26"/>
      <c r="G92" s="26"/>
      <c r="H92" s="26"/>
      <c r="I92" s="31"/>
      <c r="J92" s="28">
        <f t="shared" ref="J92:Q92" si="27">SUM(J52,J55,J58,J62,J63,J67,J68,J71,J72,J75,J76,J77,J78,J79,J80,J81,J82,J83,J84,J87)</f>
        <v>63069.5</v>
      </c>
      <c r="K92" s="28">
        <f t="shared" si="27"/>
        <v>62979.199999999997</v>
      </c>
      <c r="L92" s="28">
        <f t="shared" si="27"/>
        <v>1111668.8</v>
      </c>
      <c r="M92" s="28">
        <f t="shared" si="27"/>
        <v>1068743.2999999998</v>
      </c>
      <c r="N92" s="28">
        <f t="shared" si="27"/>
        <v>563952.50000000012</v>
      </c>
      <c r="O92" s="28">
        <f t="shared" si="27"/>
        <v>552665.30000000016</v>
      </c>
      <c r="P92" s="28">
        <f t="shared" si="27"/>
        <v>1738690.8</v>
      </c>
      <c r="Q92" s="28">
        <f t="shared" si="27"/>
        <v>1684387.8</v>
      </c>
      <c r="R92" s="29">
        <f t="shared" si="20"/>
        <v>96.87678798323428</v>
      </c>
    </row>
    <row r="93" spans="1:19" ht="22.5" customHeight="1" x14ac:dyDescent="0.25">
      <c r="A93" s="24"/>
      <c r="B93" s="36" t="s">
        <v>58</v>
      </c>
      <c r="C93" s="26"/>
      <c r="D93" s="26"/>
      <c r="E93" s="26"/>
      <c r="F93" s="26"/>
      <c r="G93" s="26"/>
      <c r="H93" s="26"/>
      <c r="I93" s="31"/>
      <c r="J93" s="28">
        <f t="shared" ref="J93:Q93" si="28">SUM(J91:J92)</f>
        <v>151382.79999999999</v>
      </c>
      <c r="K93" s="28">
        <f t="shared" si="28"/>
        <v>110008.4</v>
      </c>
      <c r="L93" s="28">
        <f t="shared" si="28"/>
        <v>1282908.9000000001</v>
      </c>
      <c r="M93" s="28">
        <f t="shared" si="28"/>
        <v>1236424.4999999998</v>
      </c>
      <c r="N93" s="28">
        <f t="shared" si="28"/>
        <v>890530.10000000009</v>
      </c>
      <c r="O93" s="28">
        <f t="shared" si="28"/>
        <v>872519.80000000016</v>
      </c>
      <c r="P93" s="28">
        <f t="shared" si="28"/>
        <v>2324821.7999999998</v>
      </c>
      <c r="Q93" s="28">
        <f t="shared" si="28"/>
        <v>2218952.7000000002</v>
      </c>
      <c r="R93" s="29">
        <f t="shared" si="20"/>
        <v>95.446141291345441</v>
      </c>
    </row>
    <row r="96" spans="1:19" x14ac:dyDescent="0.25">
      <c r="A96" s="40"/>
      <c r="B96" s="41"/>
    </row>
    <row r="97" spans="1:2" x14ac:dyDescent="0.25">
      <c r="A97" s="40"/>
      <c r="B97" s="42"/>
    </row>
    <row r="98" spans="1:2" x14ac:dyDescent="0.25">
      <c r="A98" s="40"/>
      <c r="B98" s="41"/>
    </row>
    <row r="461" spans="5:5" x14ac:dyDescent="0.25">
      <c r="E461" s="10">
        <f>SUM(E341,E345,E349,E353,E357,E361,E365,E369,E373,E377,E381,E385,E389,E393,E397,E401,E405,E409,E413,E417,E421,E425,E429,E433,E437,E441,E445,E449,E453,E457)</f>
        <v>0</v>
      </c>
    </row>
  </sheetData>
  <mergeCells count="10">
    <mergeCell ref="Y3:AA3"/>
    <mergeCell ref="Y4:AA4"/>
    <mergeCell ref="P1:R1"/>
    <mergeCell ref="P2:R2"/>
    <mergeCell ref="R5:R6"/>
    <mergeCell ref="A3:Q3"/>
    <mergeCell ref="J5:K5"/>
    <mergeCell ref="L5:M5"/>
    <mergeCell ref="N5:O5"/>
    <mergeCell ref="P5:Q5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2023-02-17T11:02:06Z</dcterms:modified>
</cp:coreProperties>
</file>