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4"/>
  </bookViews>
  <sheets>
    <sheet name="по РАПОРЯДИТЕЛЯМ" sheetId="1" r:id="rId1"/>
    <sheet name="1 КВ. (РУБ)" sheetId="2" r:id="rId2"/>
    <sheet name="1 КВ. (ТЫС.РУБ)" sheetId="3" r:id="rId3"/>
    <sheet name="1 ПОЛ. (РУБ)" sheetId="4" r:id="rId4"/>
    <sheet name="руб." sheetId="5" r:id="rId5"/>
  </sheets>
  <definedNames>
    <definedName name="_xlnm.Print_Titles" localSheetId="1">'1 КВ. (РУБ)'!$6:$7</definedName>
    <definedName name="_xlnm.Print_Titles" localSheetId="2">'1 КВ. (ТЫС.РУБ)'!$6:$7</definedName>
    <definedName name="_xlnm.Print_Titles" localSheetId="3">'1 ПОЛ. (РУБ)'!$6:$7</definedName>
  </definedNames>
  <calcPr fullCalcOnLoad="1"/>
</workbook>
</file>

<file path=xl/sharedStrings.xml><?xml version="1.0" encoding="utf-8"?>
<sst xmlns="http://schemas.openxmlformats.org/spreadsheetml/2006/main" count="416" uniqueCount="136">
  <si>
    <t>номер</t>
  </si>
  <si>
    <t>дата</t>
  </si>
  <si>
    <t>0114</t>
  </si>
  <si>
    <t>0309</t>
  </si>
  <si>
    <t>премирование</t>
  </si>
  <si>
    <t>0302</t>
  </si>
  <si>
    <t>0502</t>
  </si>
  <si>
    <t>1003</t>
  </si>
  <si>
    <t>Всего</t>
  </si>
  <si>
    <t>Раздел,     подраздел</t>
  </si>
  <si>
    <t>% исполнения</t>
  </si>
  <si>
    <t>Итого по 0114</t>
  </si>
  <si>
    <t>Итого по 0302</t>
  </si>
  <si>
    <t>Итого по 0309</t>
  </si>
  <si>
    <t>Итого по 0502</t>
  </si>
  <si>
    <t>Итого по 1003</t>
  </si>
  <si>
    <t>Направление, выделенных средств</t>
  </si>
  <si>
    <t>Резервный фонд администрации</t>
  </si>
  <si>
    <t>Резерв финансовых средств, предназначенных на ликвидацию чрезвычайных ситуаций</t>
  </si>
  <si>
    <t>ремонт теплового пункта</t>
  </si>
  <si>
    <t>выполнение работ по монтажу газопровода</t>
  </si>
  <si>
    <t>Нормативный документ</t>
  </si>
  <si>
    <t>наименование документа</t>
  </si>
  <si>
    <t xml:space="preserve">распоряжение </t>
  </si>
  <si>
    <t>3-р</t>
  </si>
  <si>
    <t>материальная помощь, пожар</t>
  </si>
  <si>
    <t>143-р</t>
  </si>
  <si>
    <t>ремонтные работы по восстановлению кровли здания администрации</t>
  </si>
  <si>
    <t>работы по валке деревьев</t>
  </si>
  <si>
    <t>ремонт воздушной линии электропередач</t>
  </si>
  <si>
    <t>16-р</t>
  </si>
  <si>
    <t>постановление</t>
  </si>
  <si>
    <t>проведение учебно-методического сбора руководящего состава</t>
  </si>
  <si>
    <t>сотрудникам, командированным в Чеченскую Республику</t>
  </si>
  <si>
    <t>создание резерва материальных ресурсов</t>
  </si>
  <si>
    <t>приобретение водонагревателя</t>
  </si>
  <si>
    <t>награждение почётной грамотой</t>
  </si>
  <si>
    <t>26-р</t>
  </si>
  <si>
    <t>приобретение ГСМ, оплата работ по договорам в период паводка</t>
  </si>
  <si>
    <t>улучшение материально-технической базы госпиталя ветеранов войны</t>
  </si>
  <si>
    <t>подготовка к комплексной проверке и командно-штабные учения</t>
  </si>
  <si>
    <t>поставка ГСМ</t>
  </si>
  <si>
    <t>приобретение радиатора и аккумуляторной батареи</t>
  </si>
  <si>
    <t>оплата работ по договорам в период пожаров</t>
  </si>
  <si>
    <t>материальная помощь к Дню мед.работника</t>
  </si>
  <si>
    <t xml:space="preserve">Приложение № </t>
  </si>
  <si>
    <t>Исполнение по операциям сектора государственного управления</t>
  </si>
  <si>
    <t>план             на 2010 г.</t>
  </si>
  <si>
    <t>8-р</t>
  </si>
  <si>
    <t>компенсация расходов за использование ГСМ</t>
  </si>
  <si>
    <t>возмещение почтовых расходов за уведомления кредиторов</t>
  </si>
  <si>
    <t>12-р</t>
  </si>
  <si>
    <t>18-р</t>
  </si>
  <si>
    <t>Исполнение резервных фондов администрации Вязниковского района за 1 полугодие 2010 года</t>
  </si>
  <si>
    <t>исполнено на 01.07.10</t>
  </si>
  <si>
    <t>приобретение ГСМ, пиломатериалов и оплата работ по договорам</t>
  </si>
  <si>
    <t>29-р</t>
  </si>
  <si>
    <t>премирование по итогам призыва граждан на военную службу</t>
  </si>
  <si>
    <t>17-р</t>
  </si>
  <si>
    <t>приобретение ГСМ и оплата договоров в период паводка</t>
  </si>
  <si>
    <t>36-р</t>
  </si>
  <si>
    <t>32-р</t>
  </si>
  <si>
    <t>компенсация расходов за работу баровой грунтовой машины и приобретение материалов</t>
  </si>
  <si>
    <t>51-р</t>
  </si>
  <si>
    <t>56-р</t>
  </si>
  <si>
    <t>44-р</t>
  </si>
  <si>
    <t>типографские расходы, приобретение наглядной агитации</t>
  </si>
  <si>
    <t>46-р</t>
  </si>
  <si>
    <t>возмещение убытков, в связи с изъятием земельного участка</t>
  </si>
  <si>
    <t>35-р</t>
  </si>
  <si>
    <t>59-р</t>
  </si>
  <si>
    <t>61-р</t>
  </si>
  <si>
    <t>66-р</t>
  </si>
  <si>
    <t>выплата среднемесячного заработка при увольнении</t>
  </si>
  <si>
    <t>67-р</t>
  </si>
  <si>
    <t>70-р</t>
  </si>
  <si>
    <t>АДМИНИСТРАЦИЯ</t>
  </si>
  <si>
    <t>ОВД</t>
  </si>
  <si>
    <t>КОСГУ</t>
  </si>
  <si>
    <t>% испол-нения</t>
  </si>
  <si>
    <t>0700500.013</t>
  </si>
  <si>
    <t>262</t>
  </si>
  <si>
    <t>340</t>
  </si>
  <si>
    <t>Резервный фонд администрации (РЕЗЕРВ)</t>
  </si>
  <si>
    <t>290</t>
  </si>
  <si>
    <t>263</t>
  </si>
  <si>
    <t>226</t>
  </si>
  <si>
    <t>226, 340</t>
  </si>
  <si>
    <t>222, 340</t>
  </si>
  <si>
    <t>241</t>
  </si>
  <si>
    <t>0111</t>
  </si>
  <si>
    <t>0113</t>
  </si>
  <si>
    <t>Итого по 0113</t>
  </si>
  <si>
    <t>приобретение цветов ко дню 8 Марта</t>
  </si>
  <si>
    <t>Итого по 0111</t>
  </si>
  <si>
    <t>Направление выделенных средств</t>
  </si>
  <si>
    <t>Исполнение резервных фондов администрации Вязниковского района за 1 квартал 2015 года</t>
  </si>
  <si>
    <t>к отчету об исполнении районного бюджета муниципального образования Вязниковский район за 1 квартал 2015 года</t>
  </si>
  <si>
    <t>план             на 2015 г.</t>
  </si>
  <si>
    <t>исполнено за                                     1 квартал 2015 года</t>
  </si>
  <si>
    <t>40-р</t>
  </si>
  <si>
    <t>21-р</t>
  </si>
  <si>
    <t>приобретение кабеля</t>
  </si>
  <si>
    <t>Исполнение резервных фондов администрации Вязниковского района за 1 полугодие 2015 года</t>
  </si>
  <si>
    <t>к отчету об исполнении районного бюджета муниципального образования Вязниковский район за 1 полугодие 2015 года</t>
  </si>
  <si>
    <t>исполнено за                                     1 полугодие 2015 года</t>
  </si>
  <si>
    <t>53-р</t>
  </si>
  <si>
    <t>оплата услуг по проведению экспертизы возможности использования радиоэлектронных средств</t>
  </si>
  <si>
    <t>противопаводковые мероприятия</t>
  </si>
  <si>
    <t>22-р</t>
  </si>
  <si>
    <t>восполнение и увеличение резерва материальных ресурсов</t>
  </si>
  <si>
    <t>Исполнение по видам расхода</t>
  </si>
  <si>
    <t>0310</t>
  </si>
  <si>
    <t>114-р</t>
  </si>
  <si>
    <t>исполнено за 2022 год</t>
  </si>
  <si>
    <t>план  на 2022 г.</t>
  </si>
  <si>
    <t>153-р</t>
  </si>
  <si>
    <t xml:space="preserve">распоряжение администрации Вязниковского района </t>
  </si>
  <si>
    <t>распоряжение администрации Вязниковского района (с учетом изменений от 29.08.2022 № 102-р)</t>
  </si>
  <si>
    <t>2-р</t>
  </si>
  <si>
    <t>распоряжение администрации Вязниковского района (с учетом изменений от 20.01.2022 № 11-р и от 29.08.2022 № 103-р)</t>
  </si>
  <si>
    <t>распоряжение администрации Вязниковского района (с учетом изменений от 14.01.2022 № 4-р)</t>
  </si>
  <si>
    <t>80-р</t>
  </si>
  <si>
    <t>108-р</t>
  </si>
  <si>
    <t>116-р</t>
  </si>
  <si>
    <t>Исполнение резервных фондов Вязниковского района за 2022 год</t>
  </si>
  <si>
    <t>О выделении денежных средств на перевозку мобилизованных граждан</t>
  </si>
  <si>
    <t>О выделении денежных средств администрации района на оплату услуг по перевозке грузов в заречную зону муниципального образования город Вязники в период прохождения весеннего половодья 2022 года и приобретение горюче-смазочных материалов</t>
  </si>
  <si>
    <t>О выделении денежных средств администрации района на оплату по перевозке населения водным транспортом в заречную зону муниципального образования город Вязники в период прохождения весеннего половодья 2022 года</t>
  </si>
  <si>
    <t>О выделении денежных средств администрации района на восполнение резерва материальных ресурсов</t>
  </si>
  <si>
    <t>О выделении денежных средств администрации района на увеличение  и восполнение резерва материальных ресурсов</t>
  </si>
  <si>
    <t>О выделении денежных средств администрации района  на приобретение ГСМ и оплату услуг фронтальных погрузчиков, организация питания при тушении пожара с территории Ивановской области</t>
  </si>
  <si>
    <t>О выделении денежных средств администрации района на закупку бутилированной воды и оказание услуг по подвозу воды населению</t>
  </si>
  <si>
    <t>(в тыс. руб.)</t>
  </si>
  <si>
    <r>
      <t xml:space="preserve">Резервный фонд администрации </t>
    </r>
    <r>
      <rPr>
        <b/>
        <sz val="10"/>
        <rFont val="Times New Roman"/>
        <family val="1"/>
      </rPr>
      <t>(резерв)</t>
    </r>
  </si>
  <si>
    <r>
      <t xml:space="preserve">Резерв финансовых средств, предназначенных на ликвидацию чрезвычайных ситуаций </t>
    </r>
    <r>
      <rPr>
        <b/>
        <sz val="10"/>
        <rFont val="Times New Roman"/>
        <family val="1"/>
      </rPr>
      <t>(фонд)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</si>
</sst>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#,##0.0"/>
    <numFmt numFmtId="182" formatCode="0.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181" fontId="1" fillId="0" borderId="18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181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181" fontId="1" fillId="0" borderId="34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181" fontId="1" fillId="0" borderId="15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81" fontId="1" fillId="0" borderId="14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181" fontId="1" fillId="0" borderId="3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81" fontId="1" fillId="0" borderId="41" xfId="0" applyNumberFormat="1" applyFont="1" applyBorder="1" applyAlignment="1">
      <alignment horizontal="center" vertical="center" wrapText="1"/>
    </xf>
    <xf numFmtId="181" fontId="2" fillId="0" borderId="24" xfId="0" applyNumberFormat="1" applyFont="1" applyBorder="1" applyAlignment="1">
      <alignment horizontal="center" vertical="center" wrapText="1"/>
    </xf>
    <xf numFmtId="181" fontId="1" fillId="0" borderId="42" xfId="0" applyNumberFormat="1" applyFont="1" applyBorder="1" applyAlignment="1">
      <alignment horizontal="center" vertical="center" wrapText="1"/>
    </xf>
    <xf numFmtId="181" fontId="1" fillId="0" borderId="23" xfId="0" applyNumberFormat="1" applyFont="1" applyBorder="1" applyAlignment="1">
      <alignment horizontal="center" vertical="center" wrapText="1"/>
    </xf>
    <xf numFmtId="181" fontId="1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182" fontId="1" fillId="0" borderId="18" xfId="0" applyNumberFormat="1" applyFont="1" applyBorder="1" applyAlignment="1">
      <alignment horizontal="center" vertical="center" wrapText="1"/>
    </xf>
    <xf numFmtId="182" fontId="2" fillId="0" borderId="19" xfId="0" applyNumberFormat="1" applyFont="1" applyBorder="1" applyAlignment="1">
      <alignment horizontal="center" vertical="center" wrapText="1"/>
    </xf>
    <xf numFmtId="182" fontId="1" fillId="0" borderId="21" xfId="0" applyNumberFormat="1" applyFont="1" applyBorder="1" applyAlignment="1">
      <alignment horizontal="center" vertical="center" wrapText="1"/>
    </xf>
    <xf numFmtId="182" fontId="1" fillId="0" borderId="21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2" fillId="0" borderId="24" xfId="0" applyNumberFormat="1" applyFont="1" applyBorder="1" applyAlignment="1">
      <alignment horizontal="center" vertical="center" wrapText="1"/>
    </xf>
    <xf numFmtId="182" fontId="1" fillId="0" borderId="42" xfId="0" applyNumberFormat="1" applyFont="1" applyBorder="1" applyAlignment="1">
      <alignment horizontal="center" vertical="center" wrapText="1"/>
    </xf>
    <xf numFmtId="182" fontId="1" fillId="0" borderId="4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4" fontId="1" fillId="0" borderId="42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zoomScale="120" zoomScaleNormal="120" zoomScalePageLayoutView="0" workbookViewId="0" topLeftCell="A3">
      <pane xSplit="3" ySplit="3" topLeftCell="D6" activePane="bottomRight" state="frozen"/>
      <selection pane="topLeft" activeCell="A3" sqref="A3"/>
      <selection pane="topRight" activeCell="D3" sqref="D3"/>
      <selection pane="bottomLeft" activeCell="A6" sqref="A6"/>
      <selection pane="bottomRight" activeCell="D5" sqref="D5"/>
    </sheetView>
  </sheetViews>
  <sheetFormatPr defaultColWidth="9.140625" defaultRowHeight="12.75"/>
  <cols>
    <col min="2" max="2" width="10.140625" style="0" customWidth="1"/>
    <col min="4" max="14" width="8.57421875" style="0" customWidth="1"/>
    <col min="15" max="15" width="8.8515625" style="0" customWidth="1"/>
    <col min="16" max="16" width="11.28125" style="39" customWidth="1"/>
    <col min="17" max="17" width="8.421875" style="39" customWidth="1"/>
    <col min="18" max="18" width="6.28125" style="39" customWidth="1"/>
    <col min="19" max="19" width="16.140625" style="4" customWidth="1"/>
  </cols>
  <sheetData>
    <row r="1" spans="1:19" ht="14.25">
      <c r="A1" s="147" t="s">
        <v>53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ht="13.5" thickBot="1"/>
    <row r="3" spans="1:19" s="1" customFormat="1" ht="31.5" customHeight="1" thickBot="1">
      <c r="A3" s="148" t="s">
        <v>9</v>
      </c>
      <c r="B3" s="148" t="s">
        <v>9</v>
      </c>
      <c r="C3" s="154" t="s">
        <v>78</v>
      </c>
      <c r="D3" s="169" t="s">
        <v>76</v>
      </c>
      <c r="E3" s="170"/>
      <c r="F3" s="170"/>
      <c r="G3" s="170"/>
      <c r="H3" s="170"/>
      <c r="I3" s="171"/>
      <c r="J3" s="169" t="s">
        <v>77</v>
      </c>
      <c r="K3" s="170"/>
      <c r="L3" s="170"/>
      <c r="M3" s="170"/>
      <c r="N3" s="170"/>
      <c r="O3" s="171"/>
      <c r="P3" s="164" t="s">
        <v>21</v>
      </c>
      <c r="Q3" s="165"/>
      <c r="R3" s="166"/>
      <c r="S3" s="151" t="s">
        <v>16</v>
      </c>
    </row>
    <row r="4" spans="1:19" s="1" customFormat="1" ht="31.5" customHeight="1">
      <c r="A4" s="149"/>
      <c r="B4" s="149"/>
      <c r="C4" s="155"/>
      <c r="D4" s="160" t="s">
        <v>83</v>
      </c>
      <c r="E4" s="161"/>
      <c r="F4" s="162"/>
      <c r="G4" s="160" t="s">
        <v>18</v>
      </c>
      <c r="H4" s="161"/>
      <c r="I4" s="163"/>
      <c r="J4" s="160" t="s">
        <v>83</v>
      </c>
      <c r="K4" s="161"/>
      <c r="L4" s="162"/>
      <c r="M4" s="161" t="s">
        <v>18</v>
      </c>
      <c r="N4" s="161"/>
      <c r="O4" s="163"/>
      <c r="P4" s="155"/>
      <c r="Q4" s="167"/>
      <c r="R4" s="168"/>
      <c r="S4" s="152"/>
    </row>
    <row r="5" spans="1:19" ht="41.25" customHeight="1">
      <c r="A5" s="150"/>
      <c r="B5" s="150"/>
      <c r="C5" s="156"/>
      <c r="D5" s="83" t="s">
        <v>47</v>
      </c>
      <c r="E5" s="5" t="s">
        <v>54</v>
      </c>
      <c r="F5" s="99" t="s">
        <v>79</v>
      </c>
      <c r="G5" s="83" t="s">
        <v>47</v>
      </c>
      <c r="H5" s="5" t="s">
        <v>54</v>
      </c>
      <c r="I5" s="99" t="s">
        <v>79</v>
      </c>
      <c r="J5" s="83" t="s">
        <v>47</v>
      </c>
      <c r="K5" s="5" t="s">
        <v>54</v>
      </c>
      <c r="L5" s="99" t="s">
        <v>79</v>
      </c>
      <c r="M5" s="5" t="s">
        <v>47</v>
      </c>
      <c r="N5" s="5" t="s">
        <v>54</v>
      </c>
      <c r="O5" s="99" t="s">
        <v>79</v>
      </c>
      <c r="P5" s="9" t="s">
        <v>22</v>
      </c>
      <c r="Q5" s="3" t="s">
        <v>1</v>
      </c>
      <c r="R5" s="10" t="s">
        <v>0</v>
      </c>
      <c r="S5" s="153"/>
    </row>
    <row r="6" spans="1:19" s="2" customFormat="1" ht="45">
      <c r="A6" s="15" t="s">
        <v>2</v>
      </c>
      <c r="B6" s="15" t="s">
        <v>80</v>
      </c>
      <c r="C6" s="74" t="s">
        <v>84</v>
      </c>
      <c r="D6" s="84">
        <v>2343</v>
      </c>
      <c r="E6" s="16">
        <v>2343</v>
      </c>
      <c r="F6" s="100">
        <f aca="true" t="shared" si="0" ref="F6:F13">E6/D6*100</f>
        <v>100</v>
      </c>
      <c r="G6" s="84"/>
      <c r="H6" s="16"/>
      <c r="I6" s="85"/>
      <c r="J6" s="84"/>
      <c r="K6" s="16"/>
      <c r="L6" s="17" t="e">
        <f aca="true" t="shared" si="1" ref="L6:L13">K6/J6*100</f>
        <v>#DIV/0!</v>
      </c>
      <c r="M6" s="16"/>
      <c r="N6" s="16"/>
      <c r="O6" s="85"/>
      <c r="P6" s="45" t="s">
        <v>31</v>
      </c>
      <c r="Q6" s="18">
        <v>40212</v>
      </c>
      <c r="R6" s="14">
        <v>96</v>
      </c>
      <c r="S6" s="52" t="s">
        <v>50</v>
      </c>
    </row>
    <row r="7" spans="1:19" s="2" customFormat="1" ht="45">
      <c r="A7" s="15" t="s">
        <v>2</v>
      </c>
      <c r="B7" s="15" t="s">
        <v>80</v>
      </c>
      <c r="C7" s="74" t="s">
        <v>87</v>
      </c>
      <c r="D7" s="84">
        <v>48435</v>
      </c>
      <c r="E7" s="16">
        <v>48435</v>
      </c>
      <c r="F7" s="100">
        <f t="shared" si="0"/>
        <v>100</v>
      </c>
      <c r="G7" s="84"/>
      <c r="H7" s="16"/>
      <c r="I7" s="85"/>
      <c r="J7" s="84"/>
      <c r="K7" s="16"/>
      <c r="L7" s="17" t="e">
        <f t="shared" si="1"/>
        <v>#DIV/0!</v>
      </c>
      <c r="M7" s="16"/>
      <c r="N7" s="16"/>
      <c r="O7" s="85"/>
      <c r="P7" s="45" t="s">
        <v>23</v>
      </c>
      <c r="Q7" s="18">
        <v>40298</v>
      </c>
      <c r="R7" s="14" t="s">
        <v>65</v>
      </c>
      <c r="S7" s="52" t="s">
        <v>66</v>
      </c>
    </row>
    <row r="8" spans="1:19" s="2" customFormat="1" ht="45.75" thickBot="1">
      <c r="A8" s="15" t="s">
        <v>2</v>
      </c>
      <c r="B8" s="15" t="s">
        <v>80</v>
      </c>
      <c r="C8" s="74" t="s">
        <v>84</v>
      </c>
      <c r="D8" s="84">
        <v>64076</v>
      </c>
      <c r="E8" s="16">
        <v>64076</v>
      </c>
      <c r="F8" s="100">
        <f t="shared" si="0"/>
        <v>100</v>
      </c>
      <c r="G8" s="84"/>
      <c r="H8" s="16"/>
      <c r="I8" s="85"/>
      <c r="J8" s="84"/>
      <c r="K8" s="16"/>
      <c r="L8" s="17" t="e">
        <f t="shared" si="1"/>
        <v>#DIV/0!</v>
      </c>
      <c r="M8" s="16"/>
      <c r="N8" s="16"/>
      <c r="O8" s="85"/>
      <c r="P8" s="45" t="s">
        <v>23</v>
      </c>
      <c r="Q8" s="18">
        <v>40298</v>
      </c>
      <c r="R8" s="14" t="s">
        <v>67</v>
      </c>
      <c r="S8" s="52" t="s">
        <v>68</v>
      </c>
    </row>
    <row r="9" spans="1:19" s="6" customFormat="1" ht="23.25" thickBot="1">
      <c r="A9" s="7" t="s">
        <v>11</v>
      </c>
      <c r="B9" s="7" t="s">
        <v>11</v>
      </c>
      <c r="C9" s="76" t="s">
        <v>11</v>
      </c>
      <c r="D9" s="86">
        <f>SUM(D6:D8)</f>
        <v>114854</v>
      </c>
      <c r="E9" s="19">
        <f>SUM(E6:E8)</f>
        <v>114854</v>
      </c>
      <c r="F9" s="101">
        <f t="shared" si="0"/>
        <v>100</v>
      </c>
      <c r="G9" s="86">
        <f>SUM(G6:G8)</f>
        <v>0</v>
      </c>
      <c r="H9" s="19">
        <f>SUM(H6:H8)</f>
        <v>0</v>
      </c>
      <c r="I9" s="87"/>
      <c r="J9" s="86">
        <f>SUM(J6:J8)</f>
        <v>0</v>
      </c>
      <c r="K9" s="19">
        <f>SUM(K6:K8)</f>
        <v>0</v>
      </c>
      <c r="L9" s="20" t="e">
        <f t="shared" si="1"/>
        <v>#DIV/0!</v>
      </c>
      <c r="M9" s="19">
        <f>SUM(M6:M8)</f>
        <v>0</v>
      </c>
      <c r="N9" s="19">
        <f>SUM(N6:N8)</f>
        <v>0</v>
      </c>
      <c r="O9" s="87"/>
      <c r="P9" s="46"/>
      <c r="Q9" s="21"/>
      <c r="R9" s="8"/>
      <c r="S9" s="54"/>
    </row>
    <row r="10" spans="1:19" s="2" customFormat="1" ht="22.5">
      <c r="A10" s="22" t="s">
        <v>5</v>
      </c>
      <c r="B10" s="31" t="s">
        <v>80</v>
      </c>
      <c r="C10" s="78" t="s">
        <v>84</v>
      </c>
      <c r="D10" s="88">
        <v>2300</v>
      </c>
      <c r="E10" s="23">
        <v>2300</v>
      </c>
      <c r="F10" s="102">
        <f t="shared" si="0"/>
        <v>100</v>
      </c>
      <c r="G10" s="88"/>
      <c r="H10" s="23"/>
      <c r="I10" s="89"/>
      <c r="J10" s="88">
        <v>2300</v>
      </c>
      <c r="K10" s="23">
        <v>2300</v>
      </c>
      <c r="L10" s="24">
        <f t="shared" si="1"/>
        <v>100</v>
      </c>
      <c r="M10" s="23"/>
      <c r="N10" s="23"/>
      <c r="O10" s="89"/>
      <c r="P10" s="49" t="s">
        <v>31</v>
      </c>
      <c r="Q10" s="25">
        <v>40252</v>
      </c>
      <c r="R10" s="26">
        <v>290</v>
      </c>
      <c r="S10" s="51" t="s">
        <v>4</v>
      </c>
    </row>
    <row r="11" spans="1:19" s="2" customFormat="1" ht="22.5">
      <c r="A11" s="22" t="s">
        <v>5</v>
      </c>
      <c r="B11" s="22"/>
      <c r="C11" s="77"/>
      <c r="D11" s="90"/>
      <c r="E11" s="28"/>
      <c r="F11" s="103" t="e">
        <f t="shared" si="0"/>
        <v>#DIV/0!</v>
      </c>
      <c r="G11" s="90"/>
      <c r="H11" s="28"/>
      <c r="I11" s="91"/>
      <c r="J11" s="90"/>
      <c r="K11" s="28"/>
      <c r="L11" s="29" t="e">
        <f t="shared" si="1"/>
        <v>#DIV/0!</v>
      </c>
      <c r="M11" s="28"/>
      <c r="N11" s="28"/>
      <c r="O11" s="91"/>
      <c r="P11" s="43" t="s">
        <v>31</v>
      </c>
      <c r="Q11" s="30"/>
      <c r="R11" s="13"/>
      <c r="S11" s="50" t="s">
        <v>35</v>
      </c>
    </row>
    <row r="12" spans="1:19" s="2" customFormat="1" ht="23.25" thickBot="1">
      <c r="A12" s="22" t="s">
        <v>5</v>
      </c>
      <c r="B12" s="22"/>
      <c r="C12" s="77"/>
      <c r="D12" s="90"/>
      <c r="E12" s="28"/>
      <c r="F12" s="103" t="e">
        <f t="shared" si="0"/>
        <v>#DIV/0!</v>
      </c>
      <c r="G12" s="90"/>
      <c r="H12" s="28"/>
      <c r="I12" s="91"/>
      <c r="J12" s="90"/>
      <c r="K12" s="28"/>
      <c r="L12" s="29" t="e">
        <f t="shared" si="1"/>
        <v>#DIV/0!</v>
      </c>
      <c r="M12" s="28"/>
      <c r="N12" s="28"/>
      <c r="O12" s="91"/>
      <c r="P12" s="43" t="s">
        <v>31</v>
      </c>
      <c r="Q12" s="30"/>
      <c r="R12" s="13"/>
      <c r="S12" s="50" t="s">
        <v>4</v>
      </c>
    </row>
    <row r="13" spans="1:19" s="6" customFormat="1" ht="23.25" thickBot="1">
      <c r="A13" s="7" t="s">
        <v>12</v>
      </c>
      <c r="B13" s="7" t="s">
        <v>12</v>
      </c>
      <c r="C13" s="76" t="s">
        <v>12</v>
      </c>
      <c r="D13" s="86">
        <f>SUM(D10:D12)</f>
        <v>2300</v>
      </c>
      <c r="E13" s="19">
        <f>SUM(E10:E12)</f>
        <v>2300</v>
      </c>
      <c r="F13" s="101">
        <f t="shared" si="0"/>
        <v>100</v>
      </c>
      <c r="G13" s="86">
        <f>SUM(G10:G12)</f>
        <v>0</v>
      </c>
      <c r="H13" s="19">
        <f>SUM(H10:H12)</f>
        <v>0</v>
      </c>
      <c r="I13" s="87"/>
      <c r="J13" s="86">
        <f>SUM(J10:J12)</f>
        <v>2300</v>
      </c>
      <c r="K13" s="19">
        <f>SUM(K10:K12)</f>
        <v>2300</v>
      </c>
      <c r="L13" s="20">
        <f t="shared" si="1"/>
        <v>100</v>
      </c>
      <c r="M13" s="19">
        <f>SUM(M10:M12)</f>
        <v>0</v>
      </c>
      <c r="N13" s="19">
        <f>SUM(N10:N12)</f>
        <v>0</v>
      </c>
      <c r="O13" s="87"/>
      <c r="P13" s="46"/>
      <c r="Q13" s="21"/>
      <c r="R13" s="8"/>
      <c r="S13" s="54"/>
    </row>
    <row r="14" spans="1:19" ht="33.75">
      <c r="A14" s="31" t="s">
        <v>3</v>
      </c>
      <c r="B14" s="31" t="s">
        <v>80</v>
      </c>
      <c r="C14" s="78" t="s">
        <v>82</v>
      </c>
      <c r="D14" s="92"/>
      <c r="E14" s="32"/>
      <c r="F14" s="102"/>
      <c r="G14" s="92">
        <v>23565.18</v>
      </c>
      <c r="H14" s="32">
        <v>23565.18</v>
      </c>
      <c r="I14" s="85">
        <f>H14/G14*100</f>
        <v>100</v>
      </c>
      <c r="J14" s="92"/>
      <c r="K14" s="32"/>
      <c r="L14" s="24"/>
      <c r="M14" s="32"/>
      <c r="N14" s="32"/>
      <c r="O14" s="85" t="e">
        <f>N14/M14*100</f>
        <v>#DIV/0!</v>
      </c>
      <c r="P14" s="55" t="s">
        <v>23</v>
      </c>
      <c r="Q14" s="33">
        <v>40206</v>
      </c>
      <c r="R14" s="11" t="s">
        <v>48</v>
      </c>
      <c r="S14" s="57" t="s">
        <v>49</v>
      </c>
    </row>
    <row r="15" spans="1:19" ht="45">
      <c r="A15" s="34" t="s">
        <v>3</v>
      </c>
      <c r="B15" s="34" t="s">
        <v>80</v>
      </c>
      <c r="C15" s="79" t="s">
        <v>86</v>
      </c>
      <c r="D15" s="93">
        <v>7500</v>
      </c>
      <c r="E15" s="35">
        <v>7500</v>
      </c>
      <c r="F15" s="102">
        <f>E15/D15*100</f>
        <v>100</v>
      </c>
      <c r="G15" s="93"/>
      <c r="H15" s="35"/>
      <c r="I15" s="85"/>
      <c r="J15" s="93"/>
      <c r="K15" s="35"/>
      <c r="L15" s="24" t="e">
        <f>K15/J15*100</f>
        <v>#DIV/0!</v>
      </c>
      <c r="M15" s="35"/>
      <c r="N15" s="35"/>
      <c r="O15" s="85"/>
      <c r="P15" s="56" t="s">
        <v>31</v>
      </c>
      <c r="Q15" s="63">
        <v>40235</v>
      </c>
      <c r="R15" s="12">
        <v>208</v>
      </c>
      <c r="S15" s="58" t="s">
        <v>32</v>
      </c>
    </row>
    <row r="16" spans="1:19" ht="33.75">
      <c r="A16" s="34" t="s">
        <v>3</v>
      </c>
      <c r="B16" s="34" t="s">
        <v>80</v>
      </c>
      <c r="C16" s="79" t="s">
        <v>87</v>
      </c>
      <c r="D16" s="93"/>
      <c r="E16" s="35"/>
      <c r="F16" s="103"/>
      <c r="G16" s="93">
        <v>186668</v>
      </c>
      <c r="H16" s="35">
        <v>175175.8</v>
      </c>
      <c r="I16" s="85">
        <f>H16/G16*100</f>
        <v>93.84350826065527</v>
      </c>
      <c r="J16" s="93"/>
      <c r="K16" s="35"/>
      <c r="L16" s="29"/>
      <c r="M16" s="35"/>
      <c r="N16" s="35"/>
      <c r="O16" s="85" t="e">
        <f>N16/M16*100</f>
        <v>#DIV/0!</v>
      </c>
      <c r="P16" s="56" t="s">
        <v>23</v>
      </c>
      <c r="Q16" s="63">
        <v>40236</v>
      </c>
      <c r="R16" s="12" t="s">
        <v>58</v>
      </c>
      <c r="S16" s="58" t="s">
        <v>59</v>
      </c>
    </row>
    <row r="17" spans="1:19" ht="41.25" customHeight="1">
      <c r="A17" s="34" t="s">
        <v>3</v>
      </c>
      <c r="B17" s="34" t="s">
        <v>80</v>
      </c>
      <c r="C17" s="79" t="s">
        <v>88</v>
      </c>
      <c r="D17" s="93"/>
      <c r="E17" s="35"/>
      <c r="F17" s="102"/>
      <c r="G17" s="93">
        <v>138035</v>
      </c>
      <c r="H17" s="35">
        <v>66500</v>
      </c>
      <c r="I17" s="85">
        <f>H17/G17*100</f>
        <v>48.17618719889883</v>
      </c>
      <c r="J17" s="93"/>
      <c r="K17" s="35"/>
      <c r="L17" s="24"/>
      <c r="M17" s="35"/>
      <c r="N17" s="35"/>
      <c r="O17" s="85" t="e">
        <f>N17/M17*100</f>
        <v>#DIV/0!</v>
      </c>
      <c r="P17" s="56" t="s">
        <v>23</v>
      </c>
      <c r="Q17" s="63">
        <v>40270</v>
      </c>
      <c r="R17" s="12" t="s">
        <v>56</v>
      </c>
      <c r="S17" s="157" t="s">
        <v>55</v>
      </c>
    </row>
    <row r="18" spans="1:19" ht="22.5">
      <c r="A18" s="34" t="s">
        <v>3</v>
      </c>
      <c r="B18" s="36" t="s">
        <v>80</v>
      </c>
      <c r="C18" s="75" t="s">
        <v>82</v>
      </c>
      <c r="D18" s="93">
        <v>30000</v>
      </c>
      <c r="E18" s="35">
        <v>29994.2</v>
      </c>
      <c r="F18" s="100">
        <f>E18/D18*100</f>
        <v>99.98066666666668</v>
      </c>
      <c r="G18" s="93"/>
      <c r="H18" s="35"/>
      <c r="I18" s="85"/>
      <c r="J18" s="93"/>
      <c r="K18" s="35"/>
      <c r="L18" s="17" t="e">
        <f>K18/J18*100</f>
        <v>#DIV/0!</v>
      </c>
      <c r="M18" s="35"/>
      <c r="N18" s="35"/>
      <c r="O18" s="85"/>
      <c r="P18" s="56" t="s">
        <v>23</v>
      </c>
      <c r="Q18" s="63">
        <v>40281</v>
      </c>
      <c r="R18" s="12" t="s">
        <v>69</v>
      </c>
      <c r="S18" s="152"/>
    </row>
    <row r="19" spans="1:19" ht="67.5">
      <c r="A19" s="34" t="s">
        <v>3</v>
      </c>
      <c r="B19" s="34" t="s">
        <v>80</v>
      </c>
      <c r="C19" s="79" t="s">
        <v>89</v>
      </c>
      <c r="D19" s="93"/>
      <c r="E19" s="35"/>
      <c r="F19" s="100" t="e">
        <f>E19/D19*100</f>
        <v>#DIV/0!</v>
      </c>
      <c r="G19" s="93">
        <v>98424</v>
      </c>
      <c r="H19" s="35">
        <v>98424</v>
      </c>
      <c r="I19" s="85">
        <f>H19/G19*100</f>
        <v>100</v>
      </c>
      <c r="J19" s="93"/>
      <c r="K19" s="35"/>
      <c r="L19" s="17" t="e">
        <f>K19/J19*100</f>
        <v>#DIV/0!</v>
      </c>
      <c r="M19" s="35"/>
      <c r="N19" s="35"/>
      <c r="O19" s="85" t="e">
        <f>N19/M19*100</f>
        <v>#DIV/0!</v>
      </c>
      <c r="P19" s="56" t="s">
        <v>23</v>
      </c>
      <c r="Q19" s="63">
        <v>40274</v>
      </c>
      <c r="R19" s="12" t="s">
        <v>61</v>
      </c>
      <c r="S19" s="58" t="s">
        <v>62</v>
      </c>
    </row>
    <row r="20" spans="1:19" ht="22.5">
      <c r="A20" s="34" t="s">
        <v>3</v>
      </c>
      <c r="B20" s="34"/>
      <c r="C20" s="79"/>
      <c r="D20" s="93"/>
      <c r="E20" s="35"/>
      <c r="F20" s="100"/>
      <c r="G20" s="93"/>
      <c r="H20" s="35"/>
      <c r="I20" s="85" t="e">
        <f>H20/G20*100</f>
        <v>#DIV/0!</v>
      </c>
      <c r="J20" s="93"/>
      <c r="K20" s="35"/>
      <c r="L20" s="17"/>
      <c r="M20" s="35"/>
      <c r="N20" s="35"/>
      <c r="O20" s="85" t="e">
        <f>N20/M20*100</f>
        <v>#DIV/0!</v>
      </c>
      <c r="P20" s="56" t="s">
        <v>23</v>
      </c>
      <c r="Q20" s="63"/>
      <c r="R20" s="12"/>
      <c r="S20" s="58" t="s">
        <v>41</v>
      </c>
    </row>
    <row r="21" spans="1:19" ht="56.25">
      <c r="A21" s="34" t="s">
        <v>3</v>
      </c>
      <c r="B21" s="34"/>
      <c r="C21" s="79"/>
      <c r="D21" s="93"/>
      <c r="E21" s="35"/>
      <c r="F21" s="100"/>
      <c r="G21" s="93"/>
      <c r="H21" s="35"/>
      <c r="I21" s="85"/>
      <c r="J21" s="93"/>
      <c r="K21" s="35"/>
      <c r="L21" s="17"/>
      <c r="M21" s="35"/>
      <c r="N21" s="35"/>
      <c r="O21" s="85"/>
      <c r="P21" s="56"/>
      <c r="Q21" s="63"/>
      <c r="R21" s="12"/>
      <c r="S21" s="58" t="s">
        <v>40</v>
      </c>
    </row>
    <row r="22" spans="1:19" ht="45">
      <c r="A22" s="34" t="s">
        <v>3</v>
      </c>
      <c r="B22" s="34"/>
      <c r="C22" s="79"/>
      <c r="D22" s="93"/>
      <c r="E22" s="35"/>
      <c r="F22" s="100"/>
      <c r="G22" s="93"/>
      <c r="H22" s="35"/>
      <c r="I22" s="85" t="e">
        <f aca="true" t="shared" si="2" ref="I22:I46">H22/G22*100</f>
        <v>#DIV/0!</v>
      </c>
      <c r="J22" s="93"/>
      <c r="K22" s="35"/>
      <c r="L22" s="17"/>
      <c r="M22" s="35"/>
      <c r="N22" s="35"/>
      <c r="O22" s="85" t="e">
        <f aca="true" t="shared" si="3" ref="O22:O46">N22/M22*100</f>
        <v>#DIV/0!</v>
      </c>
      <c r="P22" s="56" t="s">
        <v>23</v>
      </c>
      <c r="Q22" s="63"/>
      <c r="R22" s="12"/>
      <c r="S22" s="58" t="s">
        <v>42</v>
      </c>
    </row>
    <row r="23" spans="1:19" ht="34.5" thickBot="1">
      <c r="A23" s="34" t="s">
        <v>3</v>
      </c>
      <c r="B23" s="34"/>
      <c r="C23" s="79"/>
      <c r="D23" s="93"/>
      <c r="E23" s="35"/>
      <c r="F23" s="100"/>
      <c r="G23" s="93"/>
      <c r="H23" s="35"/>
      <c r="I23" s="85" t="e">
        <f t="shared" si="2"/>
        <v>#DIV/0!</v>
      </c>
      <c r="J23" s="93"/>
      <c r="K23" s="35"/>
      <c r="L23" s="17"/>
      <c r="M23" s="35"/>
      <c r="N23" s="35"/>
      <c r="O23" s="85" t="e">
        <f t="shared" si="3"/>
        <v>#DIV/0!</v>
      </c>
      <c r="P23" s="56" t="s">
        <v>23</v>
      </c>
      <c r="Q23" s="63"/>
      <c r="R23" s="12"/>
      <c r="S23" s="58" t="s">
        <v>43</v>
      </c>
    </row>
    <row r="24" spans="1:19" s="6" customFormat="1" ht="23.25" thickBot="1">
      <c r="A24" s="7" t="s">
        <v>13</v>
      </c>
      <c r="B24" s="7" t="s">
        <v>13</v>
      </c>
      <c r="C24" s="76" t="s">
        <v>13</v>
      </c>
      <c r="D24" s="86">
        <f>SUM(D14:D23)</f>
        <v>37500</v>
      </c>
      <c r="E24" s="19">
        <f>SUM(E14:E23)</f>
        <v>37494.2</v>
      </c>
      <c r="F24" s="101">
        <f>E24/D24*100</f>
        <v>99.98453333333333</v>
      </c>
      <c r="G24" s="86">
        <f>SUM(G14:G23)</f>
        <v>446692.18</v>
      </c>
      <c r="H24" s="19">
        <f>SUM(H14:H23)</f>
        <v>363664.98</v>
      </c>
      <c r="I24" s="94">
        <f t="shared" si="2"/>
        <v>81.4128825805726</v>
      </c>
      <c r="J24" s="86">
        <f>SUM(J14:J23)</f>
        <v>0</v>
      </c>
      <c r="K24" s="19">
        <f>SUM(K14:K23)</f>
        <v>0</v>
      </c>
      <c r="L24" s="20" t="e">
        <f>K24/J24*100</f>
        <v>#DIV/0!</v>
      </c>
      <c r="M24" s="19">
        <f>SUM(M14:M23)</f>
        <v>0</v>
      </c>
      <c r="N24" s="19">
        <f>SUM(N14:N23)</f>
        <v>0</v>
      </c>
      <c r="O24" s="94" t="e">
        <f t="shared" si="3"/>
        <v>#DIV/0!</v>
      </c>
      <c r="P24" s="46"/>
      <c r="Q24" s="21"/>
      <c r="R24" s="8"/>
      <c r="S24" s="54"/>
    </row>
    <row r="25" spans="1:19" s="2" customFormat="1" ht="22.5">
      <c r="A25" s="22" t="s">
        <v>6</v>
      </c>
      <c r="B25" s="22"/>
      <c r="C25" s="77"/>
      <c r="D25" s="88"/>
      <c r="E25" s="23"/>
      <c r="F25" s="102"/>
      <c r="G25" s="88"/>
      <c r="H25" s="23"/>
      <c r="I25" s="89" t="e">
        <f t="shared" si="2"/>
        <v>#DIV/0!</v>
      </c>
      <c r="J25" s="88"/>
      <c r="K25" s="23"/>
      <c r="L25" s="24"/>
      <c r="M25" s="23"/>
      <c r="N25" s="23"/>
      <c r="O25" s="89" t="e">
        <f t="shared" si="3"/>
        <v>#DIV/0!</v>
      </c>
      <c r="P25" s="49" t="s">
        <v>23</v>
      </c>
      <c r="Q25" s="25"/>
      <c r="R25" s="26"/>
      <c r="S25" s="51" t="s">
        <v>19</v>
      </c>
    </row>
    <row r="26" spans="1:19" s="2" customFormat="1" ht="45">
      <c r="A26" s="27" t="s">
        <v>6</v>
      </c>
      <c r="B26" s="27"/>
      <c r="C26" s="80"/>
      <c r="D26" s="90"/>
      <c r="E26" s="28"/>
      <c r="F26" s="103"/>
      <c r="G26" s="90"/>
      <c r="H26" s="28"/>
      <c r="I26" s="91" t="e">
        <f t="shared" si="2"/>
        <v>#DIV/0!</v>
      </c>
      <c r="J26" s="90"/>
      <c r="K26" s="28"/>
      <c r="L26" s="29"/>
      <c r="M26" s="28"/>
      <c r="N26" s="28"/>
      <c r="O26" s="91" t="e">
        <f t="shared" si="3"/>
        <v>#DIV/0!</v>
      </c>
      <c r="P26" s="43" t="s">
        <v>23</v>
      </c>
      <c r="Q26" s="30"/>
      <c r="R26" s="13"/>
      <c r="S26" s="50" t="s">
        <v>38</v>
      </c>
    </row>
    <row r="27" spans="1:19" s="2" customFormat="1" ht="33.75">
      <c r="A27" s="27" t="s">
        <v>6</v>
      </c>
      <c r="B27" s="27"/>
      <c r="C27" s="80"/>
      <c r="D27" s="90"/>
      <c r="E27" s="28"/>
      <c r="F27" s="103"/>
      <c r="G27" s="90"/>
      <c r="H27" s="28"/>
      <c r="I27" s="91" t="e">
        <f t="shared" si="2"/>
        <v>#DIV/0!</v>
      </c>
      <c r="J27" s="90"/>
      <c r="K27" s="28"/>
      <c r="L27" s="29"/>
      <c r="M27" s="28"/>
      <c r="N27" s="28"/>
      <c r="O27" s="91" t="e">
        <f t="shared" si="3"/>
        <v>#DIV/0!</v>
      </c>
      <c r="P27" s="43" t="s">
        <v>23</v>
      </c>
      <c r="Q27" s="30"/>
      <c r="R27" s="13"/>
      <c r="S27" s="50" t="s">
        <v>20</v>
      </c>
    </row>
    <row r="28" spans="1:19" s="2" customFormat="1" ht="45">
      <c r="A28" s="27" t="s">
        <v>6</v>
      </c>
      <c r="B28" s="27"/>
      <c r="C28" s="80"/>
      <c r="D28" s="90"/>
      <c r="E28" s="28"/>
      <c r="F28" s="103"/>
      <c r="G28" s="90"/>
      <c r="H28" s="28"/>
      <c r="I28" s="91" t="e">
        <f t="shared" si="2"/>
        <v>#DIV/0!</v>
      </c>
      <c r="J28" s="90"/>
      <c r="K28" s="28"/>
      <c r="L28" s="29"/>
      <c r="M28" s="28"/>
      <c r="N28" s="28"/>
      <c r="O28" s="91" t="e">
        <f t="shared" si="3"/>
        <v>#DIV/0!</v>
      </c>
      <c r="P28" s="43" t="s">
        <v>23</v>
      </c>
      <c r="Q28" s="30"/>
      <c r="R28" s="13"/>
      <c r="S28" s="50" t="s">
        <v>27</v>
      </c>
    </row>
    <row r="29" spans="1:19" s="2" customFormat="1" ht="22.5">
      <c r="A29" s="27" t="s">
        <v>6</v>
      </c>
      <c r="B29" s="27"/>
      <c r="C29" s="80"/>
      <c r="D29" s="90"/>
      <c r="E29" s="28"/>
      <c r="F29" s="103"/>
      <c r="G29" s="90"/>
      <c r="H29" s="28"/>
      <c r="I29" s="91" t="e">
        <f t="shared" si="2"/>
        <v>#DIV/0!</v>
      </c>
      <c r="J29" s="90"/>
      <c r="K29" s="28"/>
      <c r="L29" s="29"/>
      <c r="M29" s="28"/>
      <c r="N29" s="28"/>
      <c r="O29" s="91" t="e">
        <f t="shared" si="3"/>
        <v>#DIV/0!</v>
      </c>
      <c r="P29" s="43" t="s">
        <v>23</v>
      </c>
      <c r="Q29" s="30"/>
      <c r="R29" s="13"/>
      <c r="S29" s="50" t="s">
        <v>28</v>
      </c>
    </row>
    <row r="30" spans="1:19" s="2" customFormat="1" ht="33.75">
      <c r="A30" s="27" t="s">
        <v>6</v>
      </c>
      <c r="B30" s="27"/>
      <c r="C30" s="80"/>
      <c r="D30" s="90"/>
      <c r="E30" s="28"/>
      <c r="F30" s="103"/>
      <c r="G30" s="90"/>
      <c r="H30" s="28"/>
      <c r="I30" s="91" t="e">
        <f t="shared" si="2"/>
        <v>#DIV/0!</v>
      </c>
      <c r="J30" s="90"/>
      <c r="K30" s="28"/>
      <c r="L30" s="29"/>
      <c r="M30" s="28"/>
      <c r="N30" s="28"/>
      <c r="O30" s="91" t="e">
        <f t="shared" si="3"/>
        <v>#DIV/0!</v>
      </c>
      <c r="P30" s="43" t="s">
        <v>23</v>
      </c>
      <c r="Q30" s="30"/>
      <c r="R30" s="13"/>
      <c r="S30" s="50" t="s">
        <v>29</v>
      </c>
    </row>
    <row r="31" spans="1:19" s="2" customFormat="1" ht="33.75">
      <c r="A31" s="27" t="s">
        <v>6</v>
      </c>
      <c r="B31" s="27"/>
      <c r="C31" s="80"/>
      <c r="D31" s="90"/>
      <c r="E31" s="28"/>
      <c r="F31" s="103"/>
      <c r="G31" s="90"/>
      <c r="H31" s="28"/>
      <c r="I31" s="91" t="e">
        <f t="shared" si="2"/>
        <v>#DIV/0!</v>
      </c>
      <c r="J31" s="90"/>
      <c r="K31" s="28"/>
      <c r="L31" s="29"/>
      <c r="M31" s="28"/>
      <c r="N31" s="28"/>
      <c r="O31" s="91" t="e">
        <f t="shared" si="3"/>
        <v>#DIV/0!</v>
      </c>
      <c r="P31" s="43" t="s">
        <v>23</v>
      </c>
      <c r="Q31" s="30"/>
      <c r="R31" s="13"/>
      <c r="S31" s="50" t="s">
        <v>34</v>
      </c>
    </row>
    <row r="32" spans="1:19" s="2" customFormat="1" ht="23.25" thickBot="1">
      <c r="A32" s="27" t="s">
        <v>6</v>
      </c>
      <c r="B32" s="27"/>
      <c r="C32" s="80"/>
      <c r="D32" s="90"/>
      <c r="E32" s="28"/>
      <c r="F32" s="103"/>
      <c r="G32" s="90"/>
      <c r="H32" s="28"/>
      <c r="I32" s="91" t="e">
        <f t="shared" si="2"/>
        <v>#DIV/0!</v>
      </c>
      <c r="J32" s="90"/>
      <c r="K32" s="28"/>
      <c r="L32" s="29"/>
      <c r="M32" s="28"/>
      <c r="N32" s="28"/>
      <c r="O32" s="91" t="e">
        <f t="shared" si="3"/>
        <v>#DIV/0!</v>
      </c>
      <c r="P32" s="43" t="s">
        <v>23</v>
      </c>
      <c r="Q32" s="30"/>
      <c r="R32" s="13"/>
      <c r="S32" s="50"/>
    </row>
    <row r="33" spans="1:19" s="6" customFormat="1" ht="23.25" thickBot="1">
      <c r="A33" s="7" t="s">
        <v>14</v>
      </c>
      <c r="B33" s="7" t="s">
        <v>14</v>
      </c>
      <c r="C33" s="76" t="s">
        <v>14</v>
      </c>
      <c r="D33" s="86">
        <f>SUM(D25:D32)</f>
        <v>0</v>
      </c>
      <c r="E33" s="19">
        <f>SUM(E25:E32)</f>
        <v>0</v>
      </c>
      <c r="F33" s="44">
        <f>SUM(F25:F32)</f>
        <v>0</v>
      </c>
      <c r="G33" s="86">
        <f>SUM(G25:G32)</f>
        <v>0</v>
      </c>
      <c r="H33" s="19">
        <f>SUM(H25:H32)</f>
        <v>0</v>
      </c>
      <c r="I33" s="87" t="e">
        <f t="shared" si="2"/>
        <v>#DIV/0!</v>
      </c>
      <c r="J33" s="86">
        <f>SUM(J25:J32)</f>
        <v>0</v>
      </c>
      <c r="K33" s="19">
        <f>SUM(K25:K32)</f>
        <v>0</v>
      </c>
      <c r="L33" s="19">
        <f>SUM(L25:L32)</f>
        <v>0</v>
      </c>
      <c r="M33" s="19">
        <f>SUM(M25:M32)</f>
        <v>0</v>
      </c>
      <c r="N33" s="19">
        <f>SUM(N25:N32)</f>
        <v>0</v>
      </c>
      <c r="O33" s="87" t="e">
        <f t="shared" si="3"/>
        <v>#DIV/0!</v>
      </c>
      <c r="P33" s="46"/>
      <c r="Q33" s="21"/>
      <c r="R33" s="8"/>
      <c r="S33" s="54"/>
    </row>
    <row r="34" spans="1:19" ht="22.5" customHeight="1">
      <c r="A34" s="65" t="s">
        <v>7</v>
      </c>
      <c r="B34" s="65" t="s">
        <v>80</v>
      </c>
      <c r="C34" s="81" t="s">
        <v>81</v>
      </c>
      <c r="D34" s="95"/>
      <c r="E34" s="66"/>
      <c r="F34" s="104"/>
      <c r="G34" s="95">
        <v>1000</v>
      </c>
      <c r="H34" s="66">
        <v>1000</v>
      </c>
      <c r="I34" s="96">
        <f t="shared" si="2"/>
        <v>100</v>
      </c>
      <c r="J34" s="95"/>
      <c r="K34" s="66"/>
      <c r="L34" s="67"/>
      <c r="M34" s="66"/>
      <c r="N34" s="66"/>
      <c r="O34" s="96" t="e">
        <f t="shared" si="3"/>
        <v>#DIV/0!</v>
      </c>
      <c r="P34" s="68" t="s">
        <v>23</v>
      </c>
      <c r="Q34" s="69">
        <v>40170</v>
      </c>
      <c r="R34" s="64" t="s">
        <v>26</v>
      </c>
      <c r="S34" s="158" t="s">
        <v>25</v>
      </c>
    </row>
    <row r="35" spans="1:19" ht="22.5" customHeight="1">
      <c r="A35" s="36" t="s">
        <v>7</v>
      </c>
      <c r="B35" s="36" t="s">
        <v>80</v>
      </c>
      <c r="C35" s="82" t="s">
        <v>81</v>
      </c>
      <c r="D35" s="97"/>
      <c r="E35" s="37"/>
      <c r="F35" s="103"/>
      <c r="G35" s="97">
        <v>1000</v>
      </c>
      <c r="H35" s="37">
        <v>1000</v>
      </c>
      <c r="I35" s="91">
        <f t="shared" si="2"/>
        <v>100</v>
      </c>
      <c r="J35" s="97"/>
      <c r="K35" s="37"/>
      <c r="L35" s="29"/>
      <c r="M35" s="37"/>
      <c r="N35" s="37"/>
      <c r="O35" s="91" t="e">
        <f t="shared" si="3"/>
        <v>#DIV/0!</v>
      </c>
      <c r="P35" s="48" t="s">
        <v>23</v>
      </c>
      <c r="Q35" s="38">
        <v>40192</v>
      </c>
      <c r="R35" s="10" t="s">
        <v>24</v>
      </c>
      <c r="S35" s="159"/>
    </row>
    <row r="36" spans="1:19" ht="22.5" customHeight="1">
      <c r="A36" s="36" t="s">
        <v>7</v>
      </c>
      <c r="B36" s="36" t="s">
        <v>80</v>
      </c>
      <c r="C36" s="82" t="s">
        <v>85</v>
      </c>
      <c r="D36" s="97"/>
      <c r="E36" s="37"/>
      <c r="F36" s="103"/>
      <c r="G36" s="97">
        <v>1000</v>
      </c>
      <c r="H36" s="37">
        <v>1000</v>
      </c>
      <c r="I36" s="91">
        <f t="shared" si="2"/>
        <v>100</v>
      </c>
      <c r="J36" s="97"/>
      <c r="K36" s="37"/>
      <c r="L36" s="29"/>
      <c r="M36" s="37"/>
      <c r="N36" s="37"/>
      <c r="O36" s="91" t="e">
        <f t="shared" si="3"/>
        <v>#DIV/0!</v>
      </c>
      <c r="P36" s="48" t="s">
        <v>23</v>
      </c>
      <c r="Q36" s="38">
        <v>40211</v>
      </c>
      <c r="R36" s="10" t="s">
        <v>51</v>
      </c>
      <c r="S36" s="159"/>
    </row>
    <row r="37" spans="1:19" ht="22.5">
      <c r="A37" s="36" t="s">
        <v>7</v>
      </c>
      <c r="B37" s="36" t="s">
        <v>80</v>
      </c>
      <c r="C37" s="82" t="s">
        <v>81</v>
      </c>
      <c r="D37" s="97"/>
      <c r="E37" s="37"/>
      <c r="F37" s="103"/>
      <c r="G37" s="97">
        <v>1000</v>
      </c>
      <c r="H37" s="37">
        <v>1000</v>
      </c>
      <c r="I37" s="91">
        <f t="shared" si="2"/>
        <v>100</v>
      </c>
      <c r="J37" s="97"/>
      <c r="K37" s="37"/>
      <c r="L37" s="29"/>
      <c r="M37" s="37"/>
      <c r="N37" s="37"/>
      <c r="O37" s="91" t="e">
        <f t="shared" si="3"/>
        <v>#DIV/0!</v>
      </c>
      <c r="P37" s="48" t="s">
        <v>23</v>
      </c>
      <c r="Q37" s="38">
        <v>40235</v>
      </c>
      <c r="R37" s="10" t="s">
        <v>30</v>
      </c>
      <c r="S37" s="159"/>
    </row>
    <row r="38" spans="1:19" ht="22.5">
      <c r="A38" s="36" t="s">
        <v>7</v>
      </c>
      <c r="B38" s="36" t="s">
        <v>80</v>
      </c>
      <c r="C38" s="82" t="s">
        <v>81</v>
      </c>
      <c r="D38" s="97"/>
      <c r="E38" s="37"/>
      <c r="F38" s="103"/>
      <c r="G38" s="97">
        <v>1000</v>
      </c>
      <c r="H38" s="37">
        <v>1000</v>
      </c>
      <c r="I38" s="91">
        <f t="shared" si="2"/>
        <v>100</v>
      </c>
      <c r="J38" s="97"/>
      <c r="K38" s="37"/>
      <c r="L38" s="29"/>
      <c r="M38" s="37"/>
      <c r="N38" s="37"/>
      <c r="O38" s="91" t="e">
        <f t="shared" si="3"/>
        <v>#DIV/0!</v>
      </c>
      <c r="P38" s="48" t="s">
        <v>23</v>
      </c>
      <c r="Q38" s="38">
        <v>40239</v>
      </c>
      <c r="R38" s="10" t="s">
        <v>52</v>
      </c>
      <c r="S38" s="159"/>
    </row>
    <row r="39" spans="1:19" ht="22.5">
      <c r="A39" s="36" t="s">
        <v>7</v>
      </c>
      <c r="B39" s="36" t="s">
        <v>80</v>
      </c>
      <c r="C39" s="82" t="s">
        <v>81</v>
      </c>
      <c r="D39" s="97"/>
      <c r="E39" s="37"/>
      <c r="F39" s="103"/>
      <c r="G39" s="97">
        <v>1500</v>
      </c>
      <c r="H39" s="37">
        <v>1500</v>
      </c>
      <c r="I39" s="91">
        <f t="shared" si="2"/>
        <v>100</v>
      </c>
      <c r="J39" s="97"/>
      <c r="K39" s="37"/>
      <c r="L39" s="29"/>
      <c r="M39" s="37"/>
      <c r="N39" s="37"/>
      <c r="O39" s="91" t="e">
        <f t="shared" si="3"/>
        <v>#DIV/0!</v>
      </c>
      <c r="P39" s="48" t="s">
        <v>23</v>
      </c>
      <c r="Q39" s="38">
        <v>40255</v>
      </c>
      <c r="R39" s="10" t="s">
        <v>37</v>
      </c>
      <c r="S39" s="159"/>
    </row>
    <row r="40" spans="1:19" ht="22.5">
      <c r="A40" s="36" t="s">
        <v>7</v>
      </c>
      <c r="B40" s="36" t="s">
        <v>80</v>
      </c>
      <c r="C40" s="82" t="s">
        <v>81</v>
      </c>
      <c r="D40" s="92"/>
      <c r="E40" s="32"/>
      <c r="F40" s="102"/>
      <c r="G40" s="92">
        <v>1000</v>
      </c>
      <c r="H40" s="32">
        <v>1000</v>
      </c>
      <c r="I40" s="89">
        <f t="shared" si="2"/>
        <v>100</v>
      </c>
      <c r="J40" s="92"/>
      <c r="K40" s="32"/>
      <c r="L40" s="24"/>
      <c r="M40" s="32"/>
      <c r="N40" s="32"/>
      <c r="O40" s="89" t="e">
        <f t="shared" si="3"/>
        <v>#DIV/0!</v>
      </c>
      <c r="P40" s="48" t="s">
        <v>23</v>
      </c>
      <c r="Q40" s="33">
        <v>40281</v>
      </c>
      <c r="R40" s="11" t="s">
        <v>60</v>
      </c>
      <c r="S40" s="159"/>
    </row>
    <row r="41" spans="1:19" ht="22.5">
      <c r="A41" s="36" t="s">
        <v>7</v>
      </c>
      <c r="B41" s="36" t="s">
        <v>80</v>
      </c>
      <c r="C41" s="82" t="s">
        <v>81</v>
      </c>
      <c r="D41" s="92"/>
      <c r="E41" s="32"/>
      <c r="F41" s="102"/>
      <c r="G41" s="92">
        <v>1000</v>
      </c>
      <c r="H41" s="32">
        <v>1000</v>
      </c>
      <c r="I41" s="89">
        <f t="shared" si="2"/>
        <v>100</v>
      </c>
      <c r="J41" s="92"/>
      <c r="K41" s="32"/>
      <c r="L41" s="24"/>
      <c r="M41" s="32"/>
      <c r="N41" s="32"/>
      <c r="O41" s="89" t="e">
        <f t="shared" si="3"/>
        <v>#DIV/0!</v>
      </c>
      <c r="P41" s="48" t="s">
        <v>23</v>
      </c>
      <c r="Q41" s="33">
        <v>40302</v>
      </c>
      <c r="R41" s="11" t="s">
        <v>63</v>
      </c>
      <c r="S41" s="159"/>
    </row>
    <row r="42" spans="1:19" ht="22.5">
      <c r="A42" s="36" t="s">
        <v>7</v>
      </c>
      <c r="B42" s="36" t="s">
        <v>80</v>
      </c>
      <c r="C42" s="82" t="s">
        <v>81</v>
      </c>
      <c r="D42" s="92"/>
      <c r="E42" s="32"/>
      <c r="F42" s="102"/>
      <c r="G42" s="92">
        <v>1000</v>
      </c>
      <c r="H42" s="32">
        <v>1000</v>
      </c>
      <c r="I42" s="89">
        <f t="shared" si="2"/>
        <v>100</v>
      </c>
      <c r="J42" s="92"/>
      <c r="K42" s="32"/>
      <c r="L42" s="24"/>
      <c r="M42" s="32"/>
      <c r="N42" s="32"/>
      <c r="O42" s="89" t="e">
        <f t="shared" si="3"/>
        <v>#DIV/0!</v>
      </c>
      <c r="P42" s="48" t="s">
        <v>23</v>
      </c>
      <c r="Q42" s="33">
        <v>40316</v>
      </c>
      <c r="R42" s="11" t="s">
        <v>64</v>
      </c>
      <c r="S42" s="159"/>
    </row>
    <row r="43" spans="1:19" ht="22.5">
      <c r="A43" s="36" t="s">
        <v>7</v>
      </c>
      <c r="B43" s="36" t="s">
        <v>80</v>
      </c>
      <c r="C43" s="82" t="s">
        <v>81</v>
      </c>
      <c r="D43" s="92"/>
      <c r="E43" s="32"/>
      <c r="F43" s="102"/>
      <c r="G43" s="92">
        <v>1000</v>
      </c>
      <c r="H43" s="32">
        <v>992.46</v>
      </c>
      <c r="I43" s="89">
        <f t="shared" si="2"/>
        <v>99.246</v>
      </c>
      <c r="J43" s="92"/>
      <c r="K43" s="32"/>
      <c r="L43" s="24"/>
      <c r="M43" s="32"/>
      <c r="N43" s="32"/>
      <c r="O43" s="89" t="e">
        <f t="shared" si="3"/>
        <v>#DIV/0!</v>
      </c>
      <c r="P43" s="48" t="s">
        <v>23</v>
      </c>
      <c r="Q43" s="33">
        <v>40323</v>
      </c>
      <c r="R43" s="11" t="s">
        <v>70</v>
      </c>
      <c r="S43" s="159"/>
    </row>
    <row r="44" spans="1:19" ht="22.5">
      <c r="A44" s="36" t="s">
        <v>7</v>
      </c>
      <c r="B44" s="36" t="s">
        <v>80</v>
      </c>
      <c r="C44" s="82" t="s">
        <v>81</v>
      </c>
      <c r="D44" s="92"/>
      <c r="E44" s="32"/>
      <c r="F44" s="102"/>
      <c r="G44" s="92">
        <v>1000</v>
      </c>
      <c r="H44" s="32">
        <v>1000</v>
      </c>
      <c r="I44" s="89">
        <f t="shared" si="2"/>
        <v>100</v>
      </c>
      <c r="J44" s="92"/>
      <c r="K44" s="32"/>
      <c r="L44" s="24"/>
      <c r="M44" s="32"/>
      <c r="N44" s="32"/>
      <c r="O44" s="89" t="e">
        <f t="shared" si="3"/>
        <v>#DIV/0!</v>
      </c>
      <c r="P44" s="48" t="s">
        <v>23</v>
      </c>
      <c r="Q44" s="33">
        <v>40329</v>
      </c>
      <c r="R44" s="11" t="s">
        <v>71</v>
      </c>
      <c r="S44" s="159"/>
    </row>
    <row r="45" spans="1:19" ht="22.5">
      <c r="A45" s="36" t="s">
        <v>7</v>
      </c>
      <c r="B45" s="36" t="s">
        <v>80</v>
      </c>
      <c r="C45" s="82" t="s">
        <v>81</v>
      </c>
      <c r="D45" s="92"/>
      <c r="E45" s="32"/>
      <c r="F45" s="102"/>
      <c r="G45" s="92">
        <v>2000</v>
      </c>
      <c r="H45" s="32">
        <v>2000</v>
      </c>
      <c r="I45" s="89">
        <f t="shared" si="2"/>
        <v>100</v>
      </c>
      <c r="J45" s="92"/>
      <c r="K45" s="32"/>
      <c r="L45" s="24"/>
      <c r="M45" s="32"/>
      <c r="N45" s="32"/>
      <c r="O45" s="89" t="e">
        <f t="shared" si="3"/>
        <v>#DIV/0!</v>
      </c>
      <c r="P45" s="48" t="s">
        <v>23</v>
      </c>
      <c r="Q45" s="33">
        <v>40337</v>
      </c>
      <c r="R45" s="11" t="s">
        <v>74</v>
      </c>
      <c r="S45" s="159"/>
    </row>
    <row r="46" spans="1:19" ht="22.5">
      <c r="A46" s="36" t="s">
        <v>7</v>
      </c>
      <c r="B46" s="36" t="s">
        <v>80</v>
      </c>
      <c r="C46" s="82" t="s">
        <v>81</v>
      </c>
      <c r="D46" s="92"/>
      <c r="E46" s="32"/>
      <c r="F46" s="102"/>
      <c r="G46" s="92">
        <v>1000</v>
      </c>
      <c r="H46" s="32">
        <v>1000</v>
      </c>
      <c r="I46" s="89">
        <f t="shared" si="2"/>
        <v>100</v>
      </c>
      <c r="J46" s="92"/>
      <c r="K46" s="32"/>
      <c r="L46" s="24"/>
      <c r="M46" s="32"/>
      <c r="N46" s="32"/>
      <c r="O46" s="89" t="e">
        <f t="shared" si="3"/>
        <v>#DIV/0!</v>
      </c>
      <c r="P46" s="48" t="s">
        <v>23</v>
      </c>
      <c r="Q46" s="33">
        <v>40344</v>
      </c>
      <c r="R46" s="11" t="s">
        <v>75</v>
      </c>
      <c r="S46" s="159"/>
    </row>
    <row r="47" spans="1:19" ht="22.5">
      <c r="A47" s="36" t="s">
        <v>7</v>
      </c>
      <c r="B47" s="36"/>
      <c r="C47" s="82"/>
      <c r="D47" s="92"/>
      <c r="E47" s="32"/>
      <c r="F47" s="102"/>
      <c r="G47" s="92"/>
      <c r="H47" s="32"/>
      <c r="I47" s="89"/>
      <c r="J47" s="92"/>
      <c r="K47" s="32"/>
      <c r="L47" s="24"/>
      <c r="M47" s="32"/>
      <c r="N47" s="32"/>
      <c r="O47" s="89"/>
      <c r="P47" s="48" t="s">
        <v>23</v>
      </c>
      <c r="Q47" s="33"/>
      <c r="R47" s="11"/>
      <c r="S47" s="159"/>
    </row>
    <row r="48" spans="1:19" ht="22.5">
      <c r="A48" s="36" t="s">
        <v>7</v>
      </c>
      <c r="B48" s="36"/>
      <c r="C48" s="82"/>
      <c r="D48" s="92"/>
      <c r="E48" s="32"/>
      <c r="F48" s="102"/>
      <c r="G48" s="92"/>
      <c r="H48" s="32"/>
      <c r="I48" s="89"/>
      <c r="J48" s="92"/>
      <c r="K48" s="32"/>
      <c r="L48" s="24"/>
      <c r="M48" s="32"/>
      <c r="N48" s="32"/>
      <c r="O48" s="89"/>
      <c r="P48" s="48" t="s">
        <v>23</v>
      </c>
      <c r="Q48" s="33"/>
      <c r="R48" s="11"/>
      <c r="S48" s="159"/>
    </row>
    <row r="49" spans="1:19" ht="22.5">
      <c r="A49" s="36" t="s">
        <v>7</v>
      </c>
      <c r="B49" s="36"/>
      <c r="C49" s="82"/>
      <c r="D49" s="92"/>
      <c r="E49" s="32"/>
      <c r="F49" s="102"/>
      <c r="G49" s="92"/>
      <c r="H49" s="32"/>
      <c r="I49" s="89"/>
      <c r="J49" s="92"/>
      <c r="K49" s="32"/>
      <c r="L49" s="24"/>
      <c r="M49" s="32"/>
      <c r="N49" s="32"/>
      <c r="O49" s="89"/>
      <c r="P49" s="48" t="s">
        <v>23</v>
      </c>
      <c r="Q49" s="33"/>
      <c r="R49" s="11"/>
      <c r="S49" s="159"/>
    </row>
    <row r="50" spans="1:19" ht="22.5">
      <c r="A50" s="36" t="s">
        <v>7</v>
      </c>
      <c r="B50" s="36"/>
      <c r="C50" s="82"/>
      <c r="D50" s="92"/>
      <c r="E50" s="32"/>
      <c r="F50" s="102"/>
      <c r="G50" s="92"/>
      <c r="H50" s="32"/>
      <c r="I50" s="89"/>
      <c r="J50" s="92"/>
      <c r="K50" s="32"/>
      <c r="L50" s="24"/>
      <c r="M50" s="32"/>
      <c r="N50" s="32"/>
      <c r="O50" s="89"/>
      <c r="P50" s="48" t="s">
        <v>23</v>
      </c>
      <c r="Q50" s="33"/>
      <c r="R50" s="11"/>
      <c r="S50" s="159"/>
    </row>
    <row r="51" spans="1:19" ht="22.5">
      <c r="A51" s="31" t="s">
        <v>7</v>
      </c>
      <c r="B51" s="31"/>
      <c r="C51" s="78"/>
      <c r="D51" s="92"/>
      <c r="E51" s="32"/>
      <c r="F51" s="102"/>
      <c r="G51" s="92"/>
      <c r="H51" s="32"/>
      <c r="I51" s="89"/>
      <c r="J51" s="92"/>
      <c r="K51" s="32"/>
      <c r="L51" s="24"/>
      <c r="M51" s="32"/>
      <c r="N51" s="32"/>
      <c r="O51" s="89"/>
      <c r="P51" s="48" t="s">
        <v>23</v>
      </c>
      <c r="Q51" s="33"/>
      <c r="R51" s="11"/>
      <c r="S51" s="159"/>
    </row>
    <row r="52" spans="1:19" ht="45">
      <c r="A52" s="31" t="s">
        <v>7</v>
      </c>
      <c r="B52" s="31" t="s">
        <v>80</v>
      </c>
      <c r="C52" s="78" t="s">
        <v>84</v>
      </c>
      <c r="D52" s="92">
        <v>17000</v>
      </c>
      <c r="E52" s="32">
        <v>17000</v>
      </c>
      <c r="F52" s="102">
        <f>E52/D52*100</f>
        <v>100</v>
      </c>
      <c r="G52" s="92"/>
      <c r="H52" s="32"/>
      <c r="I52" s="89"/>
      <c r="J52" s="92"/>
      <c r="K52" s="32"/>
      <c r="L52" s="24" t="e">
        <f>K52/J52*100</f>
        <v>#DIV/0!</v>
      </c>
      <c r="M52" s="32"/>
      <c r="N52" s="32"/>
      <c r="O52" s="89"/>
      <c r="P52" s="47" t="s">
        <v>31</v>
      </c>
      <c r="Q52" s="33">
        <v>40200</v>
      </c>
      <c r="R52" s="11">
        <v>35</v>
      </c>
      <c r="S52" s="70" t="s">
        <v>57</v>
      </c>
    </row>
    <row r="53" spans="1:19" ht="22.5">
      <c r="A53" s="36" t="s">
        <v>7</v>
      </c>
      <c r="B53" s="31" t="s">
        <v>80</v>
      </c>
      <c r="C53" s="78" t="s">
        <v>84</v>
      </c>
      <c r="D53" s="97">
        <v>6325</v>
      </c>
      <c r="E53" s="37">
        <v>6325</v>
      </c>
      <c r="F53" s="103">
        <f>E53/D53*100</f>
        <v>100</v>
      </c>
      <c r="G53" s="97"/>
      <c r="H53" s="37"/>
      <c r="I53" s="91"/>
      <c r="J53" s="97"/>
      <c r="K53" s="37"/>
      <c r="L53" s="29" t="e">
        <f>K53/J53*100</f>
        <v>#DIV/0!</v>
      </c>
      <c r="M53" s="37"/>
      <c r="N53" s="37"/>
      <c r="O53" s="91"/>
      <c r="P53" s="48" t="s">
        <v>31</v>
      </c>
      <c r="Q53" s="38">
        <v>40249</v>
      </c>
      <c r="R53" s="10">
        <v>283</v>
      </c>
      <c r="S53" s="53" t="s">
        <v>36</v>
      </c>
    </row>
    <row r="54" spans="1:19" ht="45">
      <c r="A54" s="36" t="s">
        <v>7</v>
      </c>
      <c r="B54" s="36" t="s">
        <v>80</v>
      </c>
      <c r="C54" s="82" t="s">
        <v>81</v>
      </c>
      <c r="D54" s="97">
        <v>430000</v>
      </c>
      <c r="E54" s="37">
        <v>404129.28</v>
      </c>
      <c r="F54" s="103">
        <f>E54/D54*100</f>
        <v>93.9835534883721</v>
      </c>
      <c r="G54" s="97"/>
      <c r="H54" s="37"/>
      <c r="I54" s="91"/>
      <c r="J54" s="97"/>
      <c r="K54" s="37"/>
      <c r="L54" s="29" t="e">
        <f>K54/J54*100</f>
        <v>#DIV/0!</v>
      </c>
      <c r="M54" s="37"/>
      <c r="N54" s="37"/>
      <c r="O54" s="91"/>
      <c r="P54" s="48" t="s">
        <v>23</v>
      </c>
      <c r="Q54" s="38">
        <v>40333</v>
      </c>
      <c r="R54" s="10" t="s">
        <v>72</v>
      </c>
      <c r="S54" s="53" t="s">
        <v>73</v>
      </c>
    </row>
    <row r="55" spans="1:19" ht="22.5">
      <c r="A55" s="36" t="s">
        <v>7</v>
      </c>
      <c r="B55" s="36"/>
      <c r="C55" s="82"/>
      <c r="D55" s="97"/>
      <c r="E55" s="37"/>
      <c r="F55" s="103"/>
      <c r="G55" s="97"/>
      <c r="H55" s="37"/>
      <c r="I55" s="91"/>
      <c r="J55" s="97"/>
      <c r="K55" s="37"/>
      <c r="L55" s="29"/>
      <c r="M55" s="37"/>
      <c r="N55" s="37"/>
      <c r="O55" s="91"/>
      <c r="P55" s="48" t="s">
        <v>23</v>
      </c>
      <c r="Q55" s="38"/>
      <c r="R55" s="10"/>
      <c r="S55" s="71"/>
    </row>
    <row r="56" spans="1:19" ht="22.5">
      <c r="A56" s="36" t="s">
        <v>7</v>
      </c>
      <c r="B56" s="36"/>
      <c r="C56" s="82"/>
      <c r="D56" s="97"/>
      <c r="E56" s="37"/>
      <c r="F56" s="103"/>
      <c r="G56" s="97"/>
      <c r="H56" s="37"/>
      <c r="I56" s="91"/>
      <c r="J56" s="97"/>
      <c r="K56" s="37"/>
      <c r="L56" s="29"/>
      <c r="M56" s="37"/>
      <c r="N56" s="37"/>
      <c r="O56" s="91"/>
      <c r="P56" s="48" t="s">
        <v>23</v>
      </c>
      <c r="Q56" s="38"/>
      <c r="R56" s="10"/>
      <c r="S56" s="73"/>
    </row>
    <row r="57" spans="1:19" ht="22.5">
      <c r="A57" s="36" t="s">
        <v>7</v>
      </c>
      <c r="B57" s="36"/>
      <c r="C57" s="82"/>
      <c r="D57" s="97"/>
      <c r="E57" s="37"/>
      <c r="F57" s="103"/>
      <c r="G57" s="97"/>
      <c r="H57" s="37"/>
      <c r="I57" s="91"/>
      <c r="J57" s="97"/>
      <c r="K57" s="37"/>
      <c r="L57" s="29"/>
      <c r="M57" s="37"/>
      <c r="N57" s="37"/>
      <c r="O57" s="91"/>
      <c r="P57" s="48" t="s">
        <v>23</v>
      </c>
      <c r="Q57" s="38"/>
      <c r="R57" s="10"/>
      <c r="S57" s="72"/>
    </row>
    <row r="58" spans="1:19" ht="45">
      <c r="A58" s="36" t="s">
        <v>7</v>
      </c>
      <c r="B58" s="36"/>
      <c r="C58" s="82"/>
      <c r="D58" s="97"/>
      <c r="E58" s="37"/>
      <c r="F58" s="103" t="e">
        <f aca="true" t="shared" si="4" ref="F58:F64">E58/D58*100</f>
        <v>#DIV/0!</v>
      </c>
      <c r="G58" s="97"/>
      <c r="H58" s="37"/>
      <c r="I58" s="91"/>
      <c r="J58" s="97"/>
      <c r="K58" s="37"/>
      <c r="L58" s="29" t="e">
        <f aca="true" t="shared" si="5" ref="L58:L64">K58/J58*100</f>
        <v>#DIV/0!</v>
      </c>
      <c r="M58" s="37"/>
      <c r="N58" s="37"/>
      <c r="O58" s="91"/>
      <c r="P58" s="48" t="s">
        <v>23</v>
      </c>
      <c r="Q58" s="38"/>
      <c r="R58" s="10"/>
      <c r="S58" s="53" t="s">
        <v>33</v>
      </c>
    </row>
    <row r="59" spans="1:19" ht="22.5">
      <c r="A59" s="31" t="s">
        <v>7</v>
      </c>
      <c r="B59" s="31"/>
      <c r="C59" s="78"/>
      <c r="D59" s="97"/>
      <c r="E59" s="37"/>
      <c r="F59" s="103" t="e">
        <f t="shared" si="4"/>
        <v>#DIV/0!</v>
      </c>
      <c r="G59" s="97"/>
      <c r="H59" s="37"/>
      <c r="I59" s="91"/>
      <c r="J59" s="97"/>
      <c r="K59" s="37"/>
      <c r="L59" s="29" t="e">
        <f t="shared" si="5"/>
        <v>#DIV/0!</v>
      </c>
      <c r="M59" s="37"/>
      <c r="N59" s="37"/>
      <c r="O59" s="91"/>
      <c r="P59" s="48" t="s">
        <v>31</v>
      </c>
      <c r="Q59" s="38"/>
      <c r="R59" s="10"/>
      <c r="S59" s="53"/>
    </row>
    <row r="60" spans="1:19" ht="22.5">
      <c r="A60" s="36" t="s">
        <v>7</v>
      </c>
      <c r="B60" s="36"/>
      <c r="C60" s="82"/>
      <c r="D60" s="97"/>
      <c r="E60" s="37"/>
      <c r="F60" s="103" t="e">
        <f t="shared" si="4"/>
        <v>#DIV/0!</v>
      </c>
      <c r="G60" s="97"/>
      <c r="H60" s="37"/>
      <c r="I60" s="91"/>
      <c r="J60" s="97"/>
      <c r="K60" s="37"/>
      <c r="L60" s="29" t="e">
        <f t="shared" si="5"/>
        <v>#DIV/0!</v>
      </c>
      <c r="M60" s="37"/>
      <c r="N60" s="37"/>
      <c r="O60" s="91"/>
      <c r="P60" s="48" t="s">
        <v>31</v>
      </c>
      <c r="Q60" s="38"/>
      <c r="R60" s="10"/>
      <c r="S60" s="53"/>
    </row>
    <row r="61" spans="1:19" ht="56.25">
      <c r="A61" s="36" t="s">
        <v>7</v>
      </c>
      <c r="B61" s="36"/>
      <c r="C61" s="82"/>
      <c r="D61" s="97"/>
      <c r="E61" s="37"/>
      <c r="F61" s="103" t="e">
        <f t="shared" si="4"/>
        <v>#DIV/0!</v>
      </c>
      <c r="G61" s="97"/>
      <c r="H61" s="37"/>
      <c r="I61" s="91"/>
      <c r="J61" s="97"/>
      <c r="K61" s="37"/>
      <c r="L61" s="29" t="e">
        <f t="shared" si="5"/>
        <v>#DIV/0!</v>
      </c>
      <c r="M61" s="37"/>
      <c r="N61" s="37"/>
      <c r="O61" s="91"/>
      <c r="P61" s="48" t="s">
        <v>23</v>
      </c>
      <c r="Q61" s="38"/>
      <c r="R61" s="10"/>
      <c r="S61" s="53" t="s">
        <v>39</v>
      </c>
    </row>
    <row r="62" spans="1:19" ht="34.5" thickBot="1">
      <c r="A62" s="36" t="s">
        <v>7</v>
      </c>
      <c r="B62" s="36"/>
      <c r="C62" s="82"/>
      <c r="D62" s="97"/>
      <c r="E62" s="37"/>
      <c r="F62" s="103" t="e">
        <f t="shared" si="4"/>
        <v>#DIV/0!</v>
      </c>
      <c r="G62" s="97"/>
      <c r="H62" s="37"/>
      <c r="I62" s="91"/>
      <c r="J62" s="97"/>
      <c r="K62" s="37"/>
      <c r="L62" s="29" t="e">
        <f t="shared" si="5"/>
        <v>#DIV/0!</v>
      </c>
      <c r="M62" s="37"/>
      <c r="N62" s="37"/>
      <c r="O62" s="91"/>
      <c r="P62" s="48" t="s">
        <v>31</v>
      </c>
      <c r="Q62" s="38"/>
      <c r="R62" s="10"/>
      <c r="S62" s="53" t="s">
        <v>44</v>
      </c>
    </row>
    <row r="63" spans="1:19" s="6" customFormat="1" ht="23.25" thickBot="1">
      <c r="A63" s="7" t="s">
        <v>15</v>
      </c>
      <c r="B63" s="7" t="s">
        <v>15</v>
      </c>
      <c r="C63" s="76" t="s">
        <v>15</v>
      </c>
      <c r="D63" s="86">
        <f>SUM(D34:D62)</f>
        <v>453325</v>
      </c>
      <c r="E63" s="19">
        <f>SUM(E34:E62)</f>
        <v>427454.28</v>
      </c>
      <c r="F63" s="101">
        <f t="shared" si="4"/>
        <v>94.29311862350411</v>
      </c>
      <c r="G63" s="86">
        <f>SUM(G34:G62)</f>
        <v>14500</v>
      </c>
      <c r="H63" s="19">
        <f>SUM(H34:H62)</f>
        <v>14492.46</v>
      </c>
      <c r="I63" s="87">
        <f>H63/G63*100</f>
        <v>99.948</v>
      </c>
      <c r="J63" s="86">
        <f>SUM(J34:J62)</f>
        <v>0</v>
      </c>
      <c r="K63" s="19">
        <f>SUM(K34:K62)</f>
        <v>0</v>
      </c>
      <c r="L63" s="20" t="e">
        <f t="shared" si="5"/>
        <v>#DIV/0!</v>
      </c>
      <c r="M63" s="19">
        <f>SUM(M34:M62)</f>
        <v>0</v>
      </c>
      <c r="N63" s="19">
        <f>SUM(N34:N62)</f>
        <v>0</v>
      </c>
      <c r="O63" s="87" t="e">
        <f>N63/M63*100</f>
        <v>#DIV/0!</v>
      </c>
      <c r="P63" s="46"/>
      <c r="Q63" s="21"/>
      <c r="R63" s="8"/>
      <c r="S63" s="54"/>
    </row>
    <row r="64" spans="1:19" s="6" customFormat="1" ht="24.75" customHeight="1" thickBot="1">
      <c r="A64" s="7" t="s">
        <v>8</v>
      </c>
      <c r="B64" s="7" t="s">
        <v>8</v>
      </c>
      <c r="C64" s="76" t="s">
        <v>8</v>
      </c>
      <c r="D64" s="98">
        <f>SUM(D63,D33,D24,D13,D9)</f>
        <v>607979</v>
      </c>
      <c r="E64" s="19">
        <f>SUM(E63,E33,E24,E13,E9)</f>
        <v>582102.48</v>
      </c>
      <c r="F64" s="101">
        <f t="shared" si="4"/>
        <v>95.74384641574791</v>
      </c>
      <c r="G64" s="98">
        <f>SUM(G63,G33,G24,G13,G9)</f>
        <v>461192.18</v>
      </c>
      <c r="H64" s="19">
        <f>SUM(H63,H33,H24,H13,H9)</f>
        <v>378157.44</v>
      </c>
      <c r="I64" s="87">
        <f>H64/G64*100</f>
        <v>81.99563140901479</v>
      </c>
      <c r="J64" s="98">
        <f>SUM(J63,J33,J24,J13,J9)</f>
        <v>2300</v>
      </c>
      <c r="K64" s="19">
        <f>SUM(K63,K33,K24,K13,K9)</f>
        <v>2300</v>
      </c>
      <c r="L64" s="101">
        <f t="shared" si="5"/>
        <v>100</v>
      </c>
      <c r="M64" s="19">
        <f>SUM(M63,M33,M24,M13,M9)</f>
        <v>0</v>
      </c>
      <c r="N64" s="19">
        <f>SUM(N63,N33,N24,N13,N9)</f>
        <v>0</v>
      </c>
      <c r="O64" s="101" t="e">
        <f>N64/M64*100</f>
        <v>#DIV/0!</v>
      </c>
      <c r="P64" s="59"/>
      <c r="Q64" s="60"/>
      <c r="R64" s="41"/>
      <c r="S64" s="61"/>
    </row>
  </sheetData>
  <sheetProtection/>
  <mergeCells count="14">
    <mergeCell ref="S34:S51"/>
    <mergeCell ref="D4:F4"/>
    <mergeCell ref="M4:O4"/>
    <mergeCell ref="P3:R4"/>
    <mergeCell ref="D3:I3"/>
    <mergeCell ref="G4:I4"/>
    <mergeCell ref="J4:L4"/>
    <mergeCell ref="J3:O3"/>
    <mergeCell ref="A1:S1"/>
    <mergeCell ref="A3:A5"/>
    <mergeCell ref="S3:S5"/>
    <mergeCell ref="B3:B5"/>
    <mergeCell ref="C3:C5"/>
    <mergeCell ref="S17:S18"/>
  </mergeCells>
  <printOptions/>
  <pageMargins left="0.7874015748031497" right="0.1968503937007874" top="0.3937007874015748" bottom="0.1968503937007874" header="0.5118110236220472" footer="0.11811023622047245"/>
  <pageSetup horizontalDpi="600" verticalDpi="600" orientation="landscape" paperSize="9" scale="80" r:id="rId1"/>
  <ignoredErrors>
    <ignoredError sqref="C8 C10:C15" numberStoredAsText="1"/>
    <ignoredError sqref="L6:L15" evalError="1"/>
    <ignoredError sqref="F9: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="120" zoomScaleNormal="120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B9" sqref="B9"/>
    </sheetView>
  </sheetViews>
  <sheetFormatPr defaultColWidth="9.140625" defaultRowHeight="12.75"/>
  <cols>
    <col min="2" max="2" width="9.57421875" style="0" customWidth="1"/>
    <col min="3" max="4" width="8.8515625" style="0" customWidth="1"/>
    <col min="5" max="6" width="9.28125" style="0" customWidth="1"/>
    <col min="7" max="7" width="8.8515625" style="0" customWidth="1"/>
    <col min="8" max="10" width="7.57421875" style="0" customWidth="1"/>
    <col min="11" max="12" width="8.00390625" style="0" customWidth="1"/>
    <col min="13" max="13" width="8.28125" style="0" customWidth="1"/>
    <col min="14" max="14" width="6.28125" style="0" customWidth="1"/>
    <col min="15" max="15" width="8.140625" style="0" customWidth="1"/>
    <col min="16" max="16" width="7.57421875" style="0" customWidth="1"/>
    <col min="17" max="17" width="8.140625" style="0" customWidth="1"/>
    <col min="18" max="18" width="8.28125" style="0" customWidth="1"/>
    <col min="19" max="19" width="11.28125" style="39" customWidth="1"/>
    <col min="20" max="20" width="8.421875" style="39" customWidth="1"/>
    <col min="21" max="21" width="6.28125" style="39" customWidth="1"/>
    <col min="22" max="22" width="16.8515625" style="4" customWidth="1"/>
  </cols>
  <sheetData>
    <row r="1" spans="18:22" ht="12.75">
      <c r="R1" s="40"/>
      <c r="S1" s="172" t="s">
        <v>45</v>
      </c>
      <c r="T1" s="172"/>
      <c r="U1" s="172"/>
      <c r="V1" s="172"/>
    </row>
    <row r="2" spans="18:22" ht="36" customHeight="1">
      <c r="R2" s="62"/>
      <c r="S2" s="173" t="s">
        <v>97</v>
      </c>
      <c r="T2" s="173"/>
      <c r="U2" s="173"/>
      <c r="V2" s="173"/>
    </row>
    <row r="4" spans="1:22" ht="14.25">
      <c r="A4" s="147" t="s">
        <v>96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ht="13.5" thickBot="1"/>
    <row r="6" spans="1:22" s="1" customFormat="1" ht="31.5" customHeight="1">
      <c r="A6" s="148" t="s">
        <v>9</v>
      </c>
      <c r="B6" s="161" t="s">
        <v>17</v>
      </c>
      <c r="C6" s="161"/>
      <c r="D6" s="161"/>
      <c r="E6" s="161" t="s">
        <v>18</v>
      </c>
      <c r="F6" s="161"/>
      <c r="G6" s="161"/>
      <c r="H6" s="174" t="s">
        <v>46</v>
      </c>
      <c r="I6" s="174"/>
      <c r="J6" s="174"/>
      <c r="K6" s="174"/>
      <c r="L6" s="174"/>
      <c r="M6" s="174"/>
      <c r="N6" s="174"/>
      <c r="O6" s="174"/>
      <c r="P6" s="174"/>
      <c r="Q6" s="174"/>
      <c r="R6" s="176"/>
      <c r="S6" s="148" t="s">
        <v>21</v>
      </c>
      <c r="T6" s="174"/>
      <c r="U6" s="175"/>
      <c r="V6" s="151" t="s">
        <v>95</v>
      </c>
    </row>
    <row r="7" spans="1:22" ht="41.25" customHeight="1">
      <c r="A7" s="150"/>
      <c r="B7" s="5" t="s">
        <v>98</v>
      </c>
      <c r="C7" s="5" t="s">
        <v>99</v>
      </c>
      <c r="D7" s="5" t="s">
        <v>10</v>
      </c>
      <c r="E7" s="5" t="s">
        <v>98</v>
      </c>
      <c r="F7" s="5" t="s">
        <v>99</v>
      </c>
      <c r="G7" s="5" t="s">
        <v>10</v>
      </c>
      <c r="H7" s="3">
        <v>211</v>
      </c>
      <c r="I7" s="3">
        <v>213</v>
      </c>
      <c r="J7" s="3">
        <v>221</v>
      </c>
      <c r="K7" s="3">
        <v>222</v>
      </c>
      <c r="L7" s="3">
        <v>225</v>
      </c>
      <c r="M7" s="3">
        <v>226</v>
      </c>
      <c r="N7" s="3">
        <v>241</v>
      </c>
      <c r="O7" s="3">
        <v>262</v>
      </c>
      <c r="P7" s="3">
        <v>290</v>
      </c>
      <c r="Q7" s="3">
        <v>310</v>
      </c>
      <c r="R7" s="42">
        <v>340</v>
      </c>
      <c r="S7" s="9" t="s">
        <v>22</v>
      </c>
      <c r="T7" s="3" t="s">
        <v>1</v>
      </c>
      <c r="U7" s="10" t="s">
        <v>0</v>
      </c>
      <c r="V7" s="153"/>
    </row>
    <row r="8" spans="1:22" ht="12" customHeight="1">
      <c r="A8" s="115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8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9">
        <v>17</v>
      </c>
      <c r="R8" s="120">
        <v>18</v>
      </c>
      <c r="S8" s="115">
        <v>19</v>
      </c>
      <c r="T8" s="119">
        <v>20</v>
      </c>
      <c r="U8" s="11">
        <v>21</v>
      </c>
      <c r="V8" s="57">
        <v>22</v>
      </c>
    </row>
    <row r="9" spans="1:22" ht="30" customHeight="1" thickBot="1">
      <c r="A9" s="31" t="s">
        <v>90</v>
      </c>
      <c r="B9" s="108">
        <v>225270</v>
      </c>
      <c r="C9" s="108"/>
      <c r="D9" s="109"/>
      <c r="E9" s="108">
        <v>660000</v>
      </c>
      <c r="F9" s="108"/>
      <c r="G9" s="106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13"/>
      <c r="S9" s="55"/>
      <c r="T9" s="33"/>
      <c r="U9" s="11"/>
      <c r="V9" s="57"/>
    </row>
    <row r="10" spans="1:22" s="6" customFormat="1" ht="23.25" thickBot="1">
      <c r="A10" s="7" t="s">
        <v>94</v>
      </c>
      <c r="B10" s="107">
        <f>SUM(B9:B9)</f>
        <v>225270</v>
      </c>
      <c r="C10" s="107">
        <f>SUM(C9:C9)</f>
        <v>0</v>
      </c>
      <c r="D10" s="107">
        <v>0</v>
      </c>
      <c r="E10" s="107">
        <f>SUM(E9:E9)</f>
        <v>660000</v>
      </c>
      <c r="F10" s="107">
        <f>SUM(F9:F9)</f>
        <v>0</v>
      </c>
      <c r="G10" s="107">
        <v>0</v>
      </c>
      <c r="H10" s="107">
        <f aca="true" t="shared" si="0" ref="H10:R10">SUM(H9:H9)</f>
        <v>0</v>
      </c>
      <c r="I10" s="107">
        <f t="shared" si="0"/>
        <v>0</v>
      </c>
      <c r="J10" s="107">
        <f t="shared" si="0"/>
        <v>0</v>
      </c>
      <c r="K10" s="107">
        <f t="shared" si="0"/>
        <v>0</v>
      </c>
      <c r="L10" s="107">
        <f t="shared" si="0"/>
        <v>0</v>
      </c>
      <c r="M10" s="107">
        <f t="shared" si="0"/>
        <v>0</v>
      </c>
      <c r="N10" s="107">
        <f t="shared" si="0"/>
        <v>0</v>
      </c>
      <c r="O10" s="107">
        <f t="shared" si="0"/>
        <v>0</v>
      </c>
      <c r="P10" s="107">
        <f t="shared" si="0"/>
        <v>0</v>
      </c>
      <c r="Q10" s="107">
        <f t="shared" si="0"/>
        <v>0</v>
      </c>
      <c r="R10" s="107">
        <f t="shared" si="0"/>
        <v>0</v>
      </c>
      <c r="S10" s="46"/>
      <c r="T10" s="21"/>
      <c r="U10" s="8"/>
      <c r="V10" s="54"/>
    </row>
    <row r="11" spans="1:22" ht="30" customHeight="1" thickBot="1">
      <c r="A11" s="31" t="s">
        <v>91</v>
      </c>
      <c r="B11" s="108">
        <v>24730</v>
      </c>
      <c r="C11" s="108">
        <v>24730</v>
      </c>
      <c r="D11" s="109">
        <f>C11/B11*100</f>
        <v>100</v>
      </c>
      <c r="E11" s="108"/>
      <c r="F11" s="108"/>
      <c r="G11" s="106"/>
      <c r="H11" s="108"/>
      <c r="I11" s="108"/>
      <c r="J11" s="108"/>
      <c r="K11" s="108"/>
      <c r="L11" s="108"/>
      <c r="M11" s="108"/>
      <c r="N11" s="108"/>
      <c r="O11" s="108"/>
      <c r="P11" s="108">
        <v>24730</v>
      </c>
      <c r="Q11" s="108"/>
      <c r="R11" s="113"/>
      <c r="S11" s="55" t="s">
        <v>23</v>
      </c>
      <c r="T11" s="33">
        <v>42069</v>
      </c>
      <c r="U11" s="11" t="s">
        <v>100</v>
      </c>
      <c r="V11" s="53" t="s">
        <v>93</v>
      </c>
    </row>
    <row r="12" spans="1:22" s="6" customFormat="1" ht="23.25" thickBot="1">
      <c r="A12" s="7" t="s">
        <v>92</v>
      </c>
      <c r="B12" s="107">
        <f>SUM(B11:B11)</f>
        <v>24730</v>
      </c>
      <c r="C12" s="107">
        <f>SUM(C11:C11)</f>
        <v>24730</v>
      </c>
      <c r="D12" s="107">
        <f>C12/B12*100</f>
        <v>100</v>
      </c>
      <c r="E12" s="107">
        <f>SUM(E11:E11)</f>
        <v>0</v>
      </c>
      <c r="F12" s="107">
        <f>SUM(F11:F11)</f>
        <v>0</v>
      </c>
      <c r="G12" s="107">
        <v>0</v>
      </c>
      <c r="H12" s="107">
        <f aca="true" t="shared" si="1" ref="H12:R12">SUM(H11:H11)</f>
        <v>0</v>
      </c>
      <c r="I12" s="107">
        <f t="shared" si="1"/>
        <v>0</v>
      </c>
      <c r="J12" s="107">
        <f t="shared" si="1"/>
        <v>0</v>
      </c>
      <c r="K12" s="107">
        <f t="shared" si="1"/>
        <v>0</v>
      </c>
      <c r="L12" s="107">
        <f t="shared" si="1"/>
        <v>0</v>
      </c>
      <c r="M12" s="107">
        <f t="shared" si="1"/>
        <v>0</v>
      </c>
      <c r="N12" s="107">
        <f t="shared" si="1"/>
        <v>0</v>
      </c>
      <c r="O12" s="107">
        <f t="shared" si="1"/>
        <v>0</v>
      </c>
      <c r="P12" s="107">
        <f t="shared" si="1"/>
        <v>24730</v>
      </c>
      <c r="Q12" s="107">
        <f t="shared" si="1"/>
        <v>0</v>
      </c>
      <c r="R12" s="107">
        <f t="shared" si="1"/>
        <v>0</v>
      </c>
      <c r="S12" s="46"/>
      <c r="T12" s="21"/>
      <c r="U12" s="8"/>
      <c r="V12" s="54"/>
    </row>
    <row r="13" spans="1:22" s="6" customFormat="1" ht="25.5" customHeight="1">
      <c r="A13" s="36" t="s">
        <v>3</v>
      </c>
      <c r="B13" s="111"/>
      <c r="C13" s="111"/>
      <c r="D13" s="111"/>
      <c r="E13" s="111">
        <v>90000</v>
      </c>
      <c r="F13" s="111">
        <v>90000</v>
      </c>
      <c r="G13" s="111">
        <f>F13/E13*100</f>
        <v>100</v>
      </c>
      <c r="H13" s="111"/>
      <c r="I13" s="111"/>
      <c r="J13" s="111"/>
      <c r="K13" s="108"/>
      <c r="L13" s="108"/>
      <c r="M13" s="108"/>
      <c r="N13" s="111"/>
      <c r="O13" s="111"/>
      <c r="P13" s="111"/>
      <c r="Q13" s="111"/>
      <c r="R13" s="108">
        <v>90000</v>
      </c>
      <c r="S13" s="43" t="s">
        <v>23</v>
      </c>
      <c r="T13" s="30">
        <v>42048</v>
      </c>
      <c r="U13" s="13" t="s">
        <v>101</v>
      </c>
      <c r="V13" s="157" t="s">
        <v>102</v>
      </c>
    </row>
    <row r="14" spans="1:22" s="6" customFormat="1" ht="25.5" customHeight="1">
      <c r="A14" s="31" t="s">
        <v>3</v>
      </c>
      <c r="B14" s="109"/>
      <c r="C14" s="109"/>
      <c r="D14" s="109"/>
      <c r="E14" s="108"/>
      <c r="F14" s="108"/>
      <c r="G14" s="111"/>
      <c r="H14" s="109"/>
      <c r="I14" s="109"/>
      <c r="J14" s="109"/>
      <c r="K14" s="108"/>
      <c r="L14" s="108"/>
      <c r="M14" s="108"/>
      <c r="N14" s="109"/>
      <c r="O14" s="109"/>
      <c r="P14" s="109"/>
      <c r="Q14" s="109"/>
      <c r="R14" s="108"/>
      <c r="S14" s="49"/>
      <c r="T14" s="25"/>
      <c r="U14" s="26"/>
      <c r="V14" s="159"/>
    </row>
    <row r="15" spans="1:22" s="6" customFormat="1" ht="25.5" customHeight="1">
      <c r="A15" s="31" t="s">
        <v>3</v>
      </c>
      <c r="B15" s="109"/>
      <c r="C15" s="109"/>
      <c r="D15" s="109"/>
      <c r="E15" s="108"/>
      <c r="F15" s="108"/>
      <c r="G15" s="111"/>
      <c r="H15" s="109"/>
      <c r="I15" s="109"/>
      <c r="J15" s="109"/>
      <c r="K15" s="108"/>
      <c r="L15" s="108"/>
      <c r="M15" s="108"/>
      <c r="N15" s="109"/>
      <c r="O15" s="109"/>
      <c r="P15" s="109"/>
      <c r="Q15" s="109"/>
      <c r="R15" s="108"/>
      <c r="S15" s="49"/>
      <c r="T15" s="25"/>
      <c r="U15" s="26"/>
      <c r="V15" s="159"/>
    </row>
    <row r="16" spans="1:22" s="6" customFormat="1" ht="25.5" customHeight="1" thickBot="1">
      <c r="A16" s="31" t="s">
        <v>3</v>
      </c>
      <c r="B16" s="109"/>
      <c r="C16" s="109"/>
      <c r="D16" s="109"/>
      <c r="E16" s="108"/>
      <c r="F16" s="108"/>
      <c r="G16" s="111"/>
      <c r="H16" s="109"/>
      <c r="I16" s="109"/>
      <c r="J16" s="109"/>
      <c r="K16" s="108"/>
      <c r="L16" s="108"/>
      <c r="M16" s="108"/>
      <c r="N16" s="109"/>
      <c r="O16" s="109"/>
      <c r="P16" s="109"/>
      <c r="Q16" s="109"/>
      <c r="R16" s="114"/>
      <c r="S16" s="49"/>
      <c r="T16" s="25"/>
      <c r="U16" s="26"/>
      <c r="V16" s="159"/>
    </row>
    <row r="17" spans="1:22" s="6" customFormat="1" ht="23.25" thickBot="1">
      <c r="A17" s="7" t="s">
        <v>13</v>
      </c>
      <c r="B17" s="107">
        <f>SUM(B13:B16)</f>
        <v>0</v>
      </c>
      <c r="C17" s="107">
        <f>SUM(C13:C16)</f>
        <v>0</v>
      </c>
      <c r="D17" s="107" t="e">
        <f>C17/B17*100</f>
        <v>#DIV/0!</v>
      </c>
      <c r="E17" s="107">
        <f>SUM(E13:E16)</f>
        <v>90000</v>
      </c>
      <c r="F17" s="107">
        <f>SUM(F13:F16)</f>
        <v>90000</v>
      </c>
      <c r="G17" s="107">
        <f>F17/E17*100</f>
        <v>100</v>
      </c>
      <c r="H17" s="107">
        <f aca="true" t="shared" si="2" ref="H17:R17">SUM(H13:H16)</f>
        <v>0</v>
      </c>
      <c r="I17" s="107">
        <f t="shared" si="2"/>
        <v>0</v>
      </c>
      <c r="J17" s="107">
        <f t="shared" si="2"/>
        <v>0</v>
      </c>
      <c r="K17" s="107">
        <f t="shared" si="2"/>
        <v>0</v>
      </c>
      <c r="L17" s="107">
        <f t="shared" si="2"/>
        <v>0</v>
      </c>
      <c r="M17" s="107">
        <f t="shared" si="2"/>
        <v>0</v>
      </c>
      <c r="N17" s="107">
        <f t="shared" si="2"/>
        <v>0</v>
      </c>
      <c r="O17" s="107">
        <f t="shared" si="2"/>
        <v>0</v>
      </c>
      <c r="P17" s="107">
        <f t="shared" si="2"/>
        <v>0</v>
      </c>
      <c r="Q17" s="107">
        <f t="shared" si="2"/>
        <v>0</v>
      </c>
      <c r="R17" s="107">
        <f t="shared" si="2"/>
        <v>90000</v>
      </c>
      <c r="S17" s="46"/>
      <c r="T17" s="21"/>
      <c r="U17" s="8"/>
      <c r="V17" s="105"/>
    </row>
    <row r="18" spans="1:22" ht="13.5" thickBot="1">
      <c r="A18" s="31"/>
      <c r="B18" s="108"/>
      <c r="C18" s="108"/>
      <c r="D18" s="109"/>
      <c r="E18" s="108"/>
      <c r="F18" s="108"/>
      <c r="G18" s="109"/>
      <c r="H18" s="108"/>
      <c r="I18" s="108"/>
      <c r="J18" s="108"/>
      <c r="K18" s="108"/>
      <c r="L18" s="108"/>
      <c r="M18" s="108"/>
      <c r="N18" s="108"/>
      <c r="O18" s="110"/>
      <c r="P18" s="110"/>
      <c r="Q18" s="108"/>
      <c r="R18" s="113"/>
      <c r="S18" s="47"/>
      <c r="T18" s="33"/>
      <c r="U18" s="11"/>
      <c r="V18" s="53"/>
    </row>
    <row r="19" spans="1:22" s="6" customFormat="1" ht="23.25" thickBot="1">
      <c r="A19" s="7" t="s">
        <v>15</v>
      </c>
      <c r="B19" s="107">
        <f>SUM(B18:B18)</f>
        <v>0</v>
      </c>
      <c r="C19" s="107">
        <f>SUM(C18:C18)</f>
        <v>0</v>
      </c>
      <c r="D19" s="107" t="e">
        <f>C19/B19*100</f>
        <v>#DIV/0!</v>
      </c>
      <c r="E19" s="107">
        <f>SUM(E18:E18)</f>
        <v>0</v>
      </c>
      <c r="F19" s="107">
        <f>SUM(F18:F18)</f>
        <v>0</v>
      </c>
      <c r="G19" s="107">
        <v>0</v>
      </c>
      <c r="H19" s="107">
        <f aca="true" t="shared" si="3" ref="H19:R19">SUM(H18:H18)</f>
        <v>0</v>
      </c>
      <c r="I19" s="107">
        <f t="shared" si="3"/>
        <v>0</v>
      </c>
      <c r="J19" s="107">
        <f t="shared" si="3"/>
        <v>0</v>
      </c>
      <c r="K19" s="107">
        <f t="shared" si="3"/>
        <v>0</v>
      </c>
      <c r="L19" s="107">
        <f t="shared" si="3"/>
        <v>0</v>
      </c>
      <c r="M19" s="107">
        <f t="shared" si="3"/>
        <v>0</v>
      </c>
      <c r="N19" s="107">
        <f t="shared" si="3"/>
        <v>0</v>
      </c>
      <c r="O19" s="107">
        <f t="shared" si="3"/>
        <v>0</v>
      </c>
      <c r="P19" s="107">
        <f t="shared" si="3"/>
        <v>0</v>
      </c>
      <c r="Q19" s="107">
        <f t="shared" si="3"/>
        <v>0</v>
      </c>
      <c r="R19" s="112">
        <f t="shared" si="3"/>
        <v>0</v>
      </c>
      <c r="S19" s="46"/>
      <c r="T19" s="21"/>
      <c r="U19" s="8"/>
      <c r="V19" s="54"/>
    </row>
    <row r="20" spans="1:22" s="6" customFormat="1" ht="24.75" customHeight="1" thickBot="1">
      <c r="A20" s="7" t="s">
        <v>8</v>
      </c>
      <c r="B20" s="107">
        <f>SUM(B19,B17,B12,B10)</f>
        <v>250000</v>
      </c>
      <c r="C20" s="107">
        <f>SUM(C19,C17,C12,C10)</f>
        <v>24730</v>
      </c>
      <c r="D20" s="107">
        <f>C20/B20*100</f>
        <v>9.892</v>
      </c>
      <c r="E20" s="107">
        <f>SUM(E19,E17,E12,E10)</f>
        <v>750000</v>
      </c>
      <c r="F20" s="107">
        <f>SUM(F19,F17,F12,F10)</f>
        <v>90000</v>
      </c>
      <c r="G20" s="107">
        <f>F20/E20*100</f>
        <v>12</v>
      </c>
      <c r="H20" s="107">
        <f>SUM(H19,H17,H12,H10)</f>
        <v>0</v>
      </c>
      <c r="I20" s="107">
        <f>SUM(I19,I17,I12,I10)</f>
        <v>0</v>
      </c>
      <c r="J20" s="107">
        <f aca="true" t="shared" si="4" ref="J20:R20">SUM(J19,J17,J12,J10)</f>
        <v>0</v>
      </c>
      <c r="K20" s="107">
        <f t="shared" si="4"/>
        <v>0</v>
      </c>
      <c r="L20" s="107">
        <f t="shared" si="4"/>
        <v>0</v>
      </c>
      <c r="M20" s="107">
        <f t="shared" si="4"/>
        <v>0</v>
      </c>
      <c r="N20" s="107">
        <f t="shared" si="4"/>
        <v>0</v>
      </c>
      <c r="O20" s="107">
        <f t="shared" si="4"/>
        <v>0</v>
      </c>
      <c r="P20" s="107">
        <f t="shared" si="4"/>
        <v>24730</v>
      </c>
      <c r="Q20" s="107">
        <f t="shared" si="4"/>
        <v>0</v>
      </c>
      <c r="R20" s="107">
        <f t="shared" si="4"/>
        <v>90000</v>
      </c>
      <c r="S20" s="59"/>
      <c r="T20" s="60"/>
      <c r="U20" s="41"/>
      <c r="V20" s="61"/>
    </row>
  </sheetData>
  <sheetProtection/>
  <mergeCells count="10">
    <mergeCell ref="B6:D6"/>
    <mergeCell ref="V13:V16"/>
    <mergeCell ref="E6:G6"/>
    <mergeCell ref="S1:V1"/>
    <mergeCell ref="S2:V2"/>
    <mergeCell ref="A4:V4"/>
    <mergeCell ref="S6:U6"/>
    <mergeCell ref="V6:V7"/>
    <mergeCell ref="A6:A7"/>
    <mergeCell ref="H6:R6"/>
  </mergeCells>
  <printOptions/>
  <pageMargins left="0.3937007874015748" right="0.1968503937007874" top="0.1968503937007874" bottom="0.35433070866141736" header="0.1968503937007874" footer="0.15748031496062992"/>
  <pageSetup horizontalDpi="600" verticalDpi="600" orientation="landscape" paperSize="9" scale="75" r:id="rId1"/>
  <headerFooter alignWithMargins="0">
    <oddFooter>&amp;CСтраница &amp;P</oddFooter>
  </headerFooter>
  <ignoredErrors>
    <ignoredError sqref="G20 D19:D20 E19:F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="120" zoomScaleNormal="120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A8" sqref="A8:IV8"/>
    </sheetView>
  </sheetViews>
  <sheetFormatPr defaultColWidth="9.140625" defaultRowHeight="12.75"/>
  <cols>
    <col min="2" max="2" width="9.57421875" style="0" customWidth="1"/>
    <col min="3" max="4" width="8.8515625" style="0" customWidth="1"/>
    <col min="5" max="6" width="9.28125" style="0" customWidth="1"/>
    <col min="7" max="7" width="8.8515625" style="0" customWidth="1"/>
    <col min="8" max="10" width="7.57421875" style="0" customWidth="1"/>
    <col min="11" max="12" width="8.00390625" style="0" customWidth="1"/>
    <col min="13" max="13" width="8.28125" style="0" customWidth="1"/>
    <col min="14" max="14" width="6.28125" style="0" customWidth="1"/>
    <col min="15" max="15" width="8.140625" style="0" customWidth="1"/>
    <col min="16" max="16" width="7.57421875" style="0" customWidth="1"/>
    <col min="17" max="17" width="8.140625" style="0" customWidth="1"/>
    <col min="18" max="18" width="8.28125" style="0" customWidth="1"/>
    <col min="19" max="19" width="11.28125" style="39" customWidth="1"/>
    <col min="20" max="20" width="8.421875" style="39" customWidth="1"/>
    <col min="21" max="21" width="6.28125" style="39" customWidth="1"/>
    <col min="22" max="22" width="16.8515625" style="4" customWidth="1"/>
  </cols>
  <sheetData>
    <row r="1" spans="18:22" ht="12.75">
      <c r="R1" s="40"/>
      <c r="S1" s="172" t="s">
        <v>45</v>
      </c>
      <c r="T1" s="172"/>
      <c r="U1" s="172"/>
      <c r="V1" s="172"/>
    </row>
    <row r="2" spans="18:22" ht="36" customHeight="1">
      <c r="R2" s="62"/>
      <c r="S2" s="173" t="s">
        <v>97</v>
      </c>
      <c r="T2" s="173"/>
      <c r="U2" s="173"/>
      <c r="V2" s="173"/>
    </row>
    <row r="4" spans="1:22" ht="14.25">
      <c r="A4" s="147" t="s">
        <v>96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ht="13.5" thickBot="1"/>
    <row r="6" spans="1:22" s="1" customFormat="1" ht="31.5" customHeight="1">
      <c r="A6" s="148" t="s">
        <v>9</v>
      </c>
      <c r="B6" s="161" t="s">
        <v>17</v>
      </c>
      <c r="C6" s="161"/>
      <c r="D6" s="161"/>
      <c r="E6" s="161" t="s">
        <v>18</v>
      </c>
      <c r="F6" s="161"/>
      <c r="G6" s="161"/>
      <c r="H6" s="174" t="s">
        <v>46</v>
      </c>
      <c r="I6" s="174"/>
      <c r="J6" s="174"/>
      <c r="K6" s="174"/>
      <c r="L6" s="174"/>
      <c r="M6" s="174"/>
      <c r="N6" s="174"/>
      <c r="O6" s="174"/>
      <c r="P6" s="174"/>
      <c r="Q6" s="174"/>
      <c r="R6" s="176"/>
      <c r="S6" s="148" t="s">
        <v>21</v>
      </c>
      <c r="T6" s="174"/>
      <c r="U6" s="175"/>
      <c r="V6" s="151" t="s">
        <v>95</v>
      </c>
    </row>
    <row r="7" spans="1:22" ht="41.25" customHeight="1">
      <c r="A7" s="150"/>
      <c r="B7" s="5" t="s">
        <v>98</v>
      </c>
      <c r="C7" s="5" t="s">
        <v>99</v>
      </c>
      <c r="D7" s="5" t="s">
        <v>10</v>
      </c>
      <c r="E7" s="5" t="s">
        <v>98</v>
      </c>
      <c r="F7" s="5" t="s">
        <v>99</v>
      </c>
      <c r="G7" s="5" t="s">
        <v>10</v>
      </c>
      <c r="H7" s="3">
        <v>211</v>
      </c>
      <c r="I7" s="3">
        <v>213</v>
      </c>
      <c r="J7" s="3">
        <v>221</v>
      </c>
      <c r="K7" s="3">
        <v>222</v>
      </c>
      <c r="L7" s="3">
        <v>225</v>
      </c>
      <c r="M7" s="3">
        <v>226</v>
      </c>
      <c r="N7" s="3">
        <v>241</v>
      </c>
      <c r="O7" s="3">
        <v>262</v>
      </c>
      <c r="P7" s="3">
        <v>290</v>
      </c>
      <c r="Q7" s="3">
        <v>310</v>
      </c>
      <c r="R7" s="42">
        <v>340</v>
      </c>
      <c r="S7" s="9" t="s">
        <v>22</v>
      </c>
      <c r="T7" s="3" t="s">
        <v>1</v>
      </c>
      <c r="U7" s="10" t="s">
        <v>0</v>
      </c>
      <c r="V7" s="153"/>
    </row>
    <row r="8" spans="1:22" ht="12" customHeight="1">
      <c r="A8" s="115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8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9">
        <v>17</v>
      </c>
      <c r="R8" s="120">
        <v>18</v>
      </c>
      <c r="S8" s="115">
        <v>19</v>
      </c>
      <c r="T8" s="119">
        <v>20</v>
      </c>
      <c r="U8" s="11">
        <v>21</v>
      </c>
      <c r="V8" s="57">
        <v>22</v>
      </c>
    </row>
    <row r="9" spans="1:22" ht="30" customHeight="1" thickBot="1">
      <c r="A9" s="31" t="s">
        <v>90</v>
      </c>
      <c r="B9" s="108">
        <v>225.3</v>
      </c>
      <c r="C9" s="108"/>
      <c r="D9" s="109"/>
      <c r="E9" s="108">
        <v>660</v>
      </c>
      <c r="F9" s="108"/>
      <c r="G9" s="106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13"/>
      <c r="S9" s="55"/>
      <c r="T9" s="33"/>
      <c r="U9" s="11"/>
      <c r="V9" s="57"/>
    </row>
    <row r="10" spans="1:22" s="6" customFormat="1" ht="23.25" thickBot="1">
      <c r="A10" s="7" t="s">
        <v>94</v>
      </c>
      <c r="B10" s="107">
        <f>SUM(B9:B9)</f>
        <v>225.3</v>
      </c>
      <c r="C10" s="107">
        <f>SUM(C9:C9)</f>
        <v>0</v>
      </c>
      <c r="D10" s="107">
        <v>0</v>
      </c>
      <c r="E10" s="107">
        <f>SUM(E9:E9)</f>
        <v>660</v>
      </c>
      <c r="F10" s="107">
        <f>SUM(F9:F9)</f>
        <v>0</v>
      </c>
      <c r="G10" s="107">
        <v>0</v>
      </c>
      <c r="H10" s="107">
        <f aca="true" t="shared" si="0" ref="H10:R10">SUM(H9:H9)</f>
        <v>0</v>
      </c>
      <c r="I10" s="107">
        <f t="shared" si="0"/>
        <v>0</v>
      </c>
      <c r="J10" s="107">
        <f t="shared" si="0"/>
        <v>0</v>
      </c>
      <c r="K10" s="107">
        <f t="shared" si="0"/>
        <v>0</v>
      </c>
      <c r="L10" s="107">
        <f t="shared" si="0"/>
        <v>0</v>
      </c>
      <c r="M10" s="107">
        <f t="shared" si="0"/>
        <v>0</v>
      </c>
      <c r="N10" s="107">
        <f t="shared" si="0"/>
        <v>0</v>
      </c>
      <c r="O10" s="107">
        <f t="shared" si="0"/>
        <v>0</v>
      </c>
      <c r="P10" s="107">
        <f t="shared" si="0"/>
        <v>0</v>
      </c>
      <c r="Q10" s="107">
        <f t="shared" si="0"/>
        <v>0</v>
      </c>
      <c r="R10" s="107">
        <f t="shared" si="0"/>
        <v>0</v>
      </c>
      <c r="S10" s="46"/>
      <c r="T10" s="21"/>
      <c r="U10" s="8"/>
      <c r="V10" s="54"/>
    </row>
    <row r="11" spans="1:22" ht="30" customHeight="1" thickBot="1">
      <c r="A11" s="31" t="s">
        <v>91</v>
      </c>
      <c r="B11" s="108">
        <v>24.7</v>
      </c>
      <c r="C11" s="108">
        <v>24.7</v>
      </c>
      <c r="D11" s="109">
        <f>C11/B11*100</f>
        <v>100</v>
      </c>
      <c r="E11" s="108"/>
      <c r="F11" s="108"/>
      <c r="G11" s="106"/>
      <c r="H11" s="108"/>
      <c r="I11" s="108"/>
      <c r="J11" s="108"/>
      <c r="K11" s="108"/>
      <c r="L11" s="108"/>
      <c r="M11" s="108"/>
      <c r="N11" s="108"/>
      <c r="O11" s="108"/>
      <c r="P11" s="108">
        <v>24.7</v>
      </c>
      <c r="Q11" s="108"/>
      <c r="R11" s="113"/>
      <c r="S11" s="55" t="s">
        <v>23</v>
      </c>
      <c r="T11" s="33">
        <v>42069</v>
      </c>
      <c r="U11" s="11" t="s">
        <v>100</v>
      </c>
      <c r="V11" s="53" t="s">
        <v>93</v>
      </c>
    </row>
    <row r="12" spans="1:22" s="6" customFormat="1" ht="23.25" thickBot="1">
      <c r="A12" s="7" t="s">
        <v>92</v>
      </c>
      <c r="B12" s="107">
        <f>SUM(B11:B11)</f>
        <v>24.7</v>
      </c>
      <c r="C12" s="107">
        <f>SUM(C11:C11)</f>
        <v>24.7</v>
      </c>
      <c r="D12" s="107">
        <f>C12/B12*100</f>
        <v>100</v>
      </c>
      <c r="E12" s="107">
        <f>SUM(E11:E11)</f>
        <v>0</v>
      </c>
      <c r="F12" s="107">
        <f>SUM(F11:F11)</f>
        <v>0</v>
      </c>
      <c r="G12" s="107">
        <v>0</v>
      </c>
      <c r="H12" s="107">
        <f aca="true" t="shared" si="1" ref="H12:R12">SUM(H11:H11)</f>
        <v>0</v>
      </c>
      <c r="I12" s="107">
        <f t="shared" si="1"/>
        <v>0</v>
      </c>
      <c r="J12" s="107">
        <f t="shared" si="1"/>
        <v>0</v>
      </c>
      <c r="K12" s="107">
        <f t="shared" si="1"/>
        <v>0</v>
      </c>
      <c r="L12" s="107">
        <f t="shared" si="1"/>
        <v>0</v>
      </c>
      <c r="M12" s="107">
        <f t="shared" si="1"/>
        <v>0</v>
      </c>
      <c r="N12" s="107">
        <f t="shared" si="1"/>
        <v>0</v>
      </c>
      <c r="O12" s="107">
        <f t="shared" si="1"/>
        <v>0</v>
      </c>
      <c r="P12" s="107">
        <f t="shared" si="1"/>
        <v>24.7</v>
      </c>
      <c r="Q12" s="107">
        <f t="shared" si="1"/>
        <v>0</v>
      </c>
      <c r="R12" s="107">
        <f t="shared" si="1"/>
        <v>0</v>
      </c>
      <c r="S12" s="46"/>
      <c r="T12" s="21"/>
      <c r="U12" s="8"/>
      <c r="V12" s="54"/>
    </row>
    <row r="13" spans="1:22" s="6" customFormat="1" ht="25.5" customHeight="1" thickBot="1">
      <c r="A13" s="36" t="s">
        <v>3</v>
      </c>
      <c r="B13" s="111"/>
      <c r="C13" s="111"/>
      <c r="D13" s="111"/>
      <c r="E13" s="111">
        <v>90</v>
      </c>
      <c r="F13" s="111">
        <v>90</v>
      </c>
      <c r="G13" s="111">
        <f>F13/E13*100</f>
        <v>100</v>
      </c>
      <c r="H13" s="111"/>
      <c r="I13" s="111"/>
      <c r="J13" s="111"/>
      <c r="K13" s="108"/>
      <c r="L13" s="108"/>
      <c r="M13" s="108"/>
      <c r="N13" s="111"/>
      <c r="O13" s="111"/>
      <c r="P13" s="111"/>
      <c r="Q13" s="111"/>
      <c r="R13" s="108">
        <v>90</v>
      </c>
      <c r="S13" s="43" t="s">
        <v>23</v>
      </c>
      <c r="T13" s="30">
        <v>42048</v>
      </c>
      <c r="U13" s="13" t="s">
        <v>101</v>
      </c>
      <c r="V13" s="58" t="s">
        <v>102</v>
      </c>
    </row>
    <row r="14" spans="1:22" s="6" customFormat="1" ht="23.25" thickBot="1">
      <c r="A14" s="7" t="s">
        <v>13</v>
      </c>
      <c r="B14" s="107">
        <f>SUM(B13:B13)</f>
        <v>0</v>
      </c>
      <c r="C14" s="107">
        <f>SUM(C13:C13)</f>
        <v>0</v>
      </c>
      <c r="D14" s="107">
        <v>0</v>
      </c>
      <c r="E14" s="107">
        <f>SUM(E13:E13)</f>
        <v>90</v>
      </c>
      <c r="F14" s="107">
        <f>SUM(F13:F13)</f>
        <v>90</v>
      </c>
      <c r="G14" s="107">
        <f>F14/E14*100</f>
        <v>100</v>
      </c>
      <c r="H14" s="107">
        <f aca="true" t="shared" si="2" ref="H14:R14">SUM(H13:H13)</f>
        <v>0</v>
      </c>
      <c r="I14" s="107">
        <f t="shared" si="2"/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0</v>
      </c>
      <c r="P14" s="107">
        <f t="shared" si="2"/>
        <v>0</v>
      </c>
      <c r="Q14" s="107">
        <f t="shared" si="2"/>
        <v>0</v>
      </c>
      <c r="R14" s="107">
        <f t="shared" si="2"/>
        <v>90</v>
      </c>
      <c r="S14" s="46"/>
      <c r="T14" s="21"/>
      <c r="U14" s="8"/>
      <c r="V14" s="105"/>
    </row>
    <row r="15" spans="1:22" s="6" customFormat="1" ht="24.75" customHeight="1" thickBot="1">
      <c r="A15" s="7" t="s">
        <v>8</v>
      </c>
      <c r="B15" s="107">
        <f>SUM(B14,B12,B10)</f>
        <v>250</v>
      </c>
      <c r="C15" s="107">
        <f>SUM(C14,C12,C10)</f>
        <v>24.7</v>
      </c>
      <c r="D15" s="107">
        <f>C15/B15*100</f>
        <v>9.879999999999999</v>
      </c>
      <c r="E15" s="107">
        <f>SUM(E14,E12,E10)</f>
        <v>750</v>
      </c>
      <c r="F15" s="107">
        <f>SUM(F14,F12,F10)</f>
        <v>90</v>
      </c>
      <c r="G15" s="107">
        <f>F15/E15*100</f>
        <v>12</v>
      </c>
      <c r="H15" s="107">
        <f>SUM(H14,H12,H10)</f>
        <v>0</v>
      </c>
      <c r="I15" s="107">
        <f>SUM(I14,I12,I10)</f>
        <v>0</v>
      </c>
      <c r="J15" s="107">
        <f aca="true" t="shared" si="3" ref="J15:R15">SUM(J14,J12,J10)</f>
        <v>0</v>
      </c>
      <c r="K15" s="107">
        <f t="shared" si="3"/>
        <v>0</v>
      </c>
      <c r="L15" s="107">
        <f t="shared" si="3"/>
        <v>0</v>
      </c>
      <c r="M15" s="107">
        <f t="shared" si="3"/>
        <v>0</v>
      </c>
      <c r="N15" s="107">
        <f t="shared" si="3"/>
        <v>0</v>
      </c>
      <c r="O15" s="107">
        <f t="shared" si="3"/>
        <v>0</v>
      </c>
      <c r="P15" s="107">
        <f t="shared" si="3"/>
        <v>24.7</v>
      </c>
      <c r="Q15" s="107">
        <f t="shared" si="3"/>
        <v>0</v>
      </c>
      <c r="R15" s="107">
        <f t="shared" si="3"/>
        <v>90</v>
      </c>
      <c r="S15" s="59"/>
      <c r="T15" s="60"/>
      <c r="U15" s="41"/>
      <c r="V15" s="61"/>
    </row>
  </sheetData>
  <sheetProtection/>
  <mergeCells count="9">
    <mergeCell ref="B6:D6"/>
    <mergeCell ref="E6:G6"/>
    <mergeCell ref="S1:V1"/>
    <mergeCell ref="S2:V2"/>
    <mergeCell ref="A4:V4"/>
    <mergeCell ref="S6:U6"/>
    <mergeCell ref="V6:V7"/>
    <mergeCell ref="A6:A7"/>
    <mergeCell ref="H6:R6"/>
  </mergeCells>
  <printOptions/>
  <pageMargins left="0.3937007874015748" right="0.1968503937007874" top="0.1968503937007874" bottom="0.35433070866141736" header="0.1968503937007874" footer="0.15748031496062992"/>
  <pageSetup horizontalDpi="600" verticalDpi="600" orientation="landscape" paperSize="9" scale="75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="120" zoomScaleNormal="120" zoomScalePageLayoutView="0" workbookViewId="0" topLeftCell="A2">
      <pane xSplit="1" ySplit="6" topLeftCell="G14" activePane="bottomRight" state="frozen"/>
      <selection pane="topLeft" activeCell="A2" sqref="A2"/>
      <selection pane="topRight" activeCell="B2" sqref="B2"/>
      <selection pane="bottomLeft" activeCell="A8" sqref="A8"/>
      <selection pane="bottomRight" activeCell="O24" sqref="O24"/>
    </sheetView>
  </sheetViews>
  <sheetFormatPr defaultColWidth="9.140625" defaultRowHeight="12.75"/>
  <cols>
    <col min="2" max="2" width="9.57421875" style="0" customWidth="1"/>
    <col min="3" max="3" width="9.421875" style="0" customWidth="1"/>
    <col min="4" max="4" width="8.8515625" style="0" customWidth="1"/>
    <col min="5" max="6" width="9.28125" style="0" customWidth="1"/>
    <col min="7" max="7" width="8.8515625" style="0" customWidth="1"/>
    <col min="8" max="10" width="7.57421875" style="0" customWidth="1"/>
    <col min="11" max="11" width="6.00390625" style="0" customWidth="1"/>
    <col min="12" max="12" width="5.8515625" style="0" customWidth="1"/>
    <col min="13" max="13" width="8.28125" style="0" customWidth="1"/>
    <col min="14" max="15" width="5.8515625" style="0" customWidth="1"/>
    <col min="16" max="16" width="7.57421875" style="0" customWidth="1"/>
    <col min="17" max="17" width="8.140625" style="0" customWidth="1"/>
    <col min="18" max="18" width="8.28125" style="0" customWidth="1"/>
    <col min="19" max="19" width="11.28125" style="39" customWidth="1"/>
    <col min="20" max="20" width="8.421875" style="39" customWidth="1"/>
    <col min="21" max="21" width="6.28125" style="39" customWidth="1"/>
    <col min="22" max="22" width="21.7109375" style="4" customWidth="1"/>
  </cols>
  <sheetData>
    <row r="1" spans="18:22" ht="12.75">
      <c r="R1" s="40"/>
      <c r="S1" s="172" t="s">
        <v>45</v>
      </c>
      <c r="T1" s="172"/>
      <c r="U1" s="172"/>
      <c r="V1" s="172"/>
    </row>
    <row r="2" spans="18:22" ht="36" customHeight="1">
      <c r="R2" s="62"/>
      <c r="S2" s="173" t="s">
        <v>104</v>
      </c>
      <c r="T2" s="173"/>
      <c r="U2" s="173"/>
      <c r="V2" s="173"/>
    </row>
    <row r="4" spans="1:22" ht="14.25">
      <c r="A4" s="147" t="s">
        <v>103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ht="13.5" thickBot="1"/>
    <row r="6" spans="1:22" s="1" customFormat="1" ht="31.5" customHeight="1">
      <c r="A6" s="148" t="s">
        <v>9</v>
      </c>
      <c r="B6" s="161" t="s">
        <v>17</v>
      </c>
      <c r="C6" s="161"/>
      <c r="D6" s="161"/>
      <c r="E6" s="161" t="s">
        <v>18</v>
      </c>
      <c r="F6" s="161"/>
      <c r="G6" s="161"/>
      <c r="H6" s="174" t="s">
        <v>46</v>
      </c>
      <c r="I6" s="174"/>
      <c r="J6" s="174"/>
      <c r="K6" s="174"/>
      <c r="L6" s="174"/>
      <c r="M6" s="174"/>
      <c r="N6" s="174"/>
      <c r="O6" s="174"/>
      <c r="P6" s="174"/>
      <c r="Q6" s="174"/>
      <c r="R6" s="176"/>
      <c r="S6" s="148" t="s">
        <v>21</v>
      </c>
      <c r="T6" s="174"/>
      <c r="U6" s="175"/>
      <c r="V6" s="151" t="s">
        <v>95</v>
      </c>
    </row>
    <row r="7" spans="1:22" ht="41.25" customHeight="1">
      <c r="A7" s="150"/>
      <c r="B7" s="5" t="s">
        <v>98</v>
      </c>
      <c r="C7" s="5" t="s">
        <v>105</v>
      </c>
      <c r="D7" s="5" t="s">
        <v>10</v>
      </c>
      <c r="E7" s="5" t="s">
        <v>98</v>
      </c>
      <c r="F7" s="5" t="s">
        <v>105</v>
      </c>
      <c r="G7" s="5" t="s">
        <v>10</v>
      </c>
      <c r="H7" s="3">
        <v>211</v>
      </c>
      <c r="I7" s="3">
        <v>213</v>
      </c>
      <c r="J7" s="3">
        <v>221</v>
      </c>
      <c r="K7" s="3">
        <v>222</v>
      </c>
      <c r="L7" s="3">
        <v>225</v>
      </c>
      <c r="M7" s="3">
        <v>226</v>
      </c>
      <c r="N7" s="3">
        <v>241</v>
      </c>
      <c r="O7" s="3">
        <v>262</v>
      </c>
      <c r="P7" s="3">
        <v>290</v>
      </c>
      <c r="Q7" s="3">
        <v>310</v>
      </c>
      <c r="R7" s="42">
        <v>340</v>
      </c>
      <c r="S7" s="9" t="s">
        <v>22</v>
      </c>
      <c r="T7" s="3" t="s">
        <v>1</v>
      </c>
      <c r="U7" s="10" t="s">
        <v>0</v>
      </c>
      <c r="V7" s="153"/>
    </row>
    <row r="8" spans="1:22" ht="12" customHeight="1">
      <c r="A8" s="115">
        <v>1</v>
      </c>
      <c r="B8" s="117">
        <v>2</v>
      </c>
      <c r="C8" s="117">
        <v>3</v>
      </c>
      <c r="D8" s="117">
        <v>4</v>
      </c>
      <c r="E8" s="117">
        <v>5</v>
      </c>
      <c r="F8" s="117">
        <v>6</v>
      </c>
      <c r="G8" s="118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9">
        <v>17</v>
      </c>
      <c r="R8" s="120">
        <v>18</v>
      </c>
      <c r="S8" s="115">
        <v>19</v>
      </c>
      <c r="T8" s="119">
        <v>20</v>
      </c>
      <c r="U8" s="11">
        <v>21</v>
      </c>
      <c r="V8" s="57">
        <v>22</v>
      </c>
    </row>
    <row r="9" spans="1:22" ht="30" customHeight="1" thickBot="1">
      <c r="A9" s="31" t="s">
        <v>90</v>
      </c>
      <c r="B9" s="32">
        <v>203270</v>
      </c>
      <c r="C9" s="32"/>
      <c r="D9" s="23"/>
      <c r="E9" s="32">
        <v>457345</v>
      </c>
      <c r="F9" s="32"/>
      <c r="G9" s="16"/>
      <c r="H9" s="32"/>
      <c r="I9" s="32"/>
      <c r="J9" s="32"/>
      <c r="K9" s="32"/>
      <c r="L9" s="32"/>
      <c r="M9" s="32"/>
      <c r="N9" s="32"/>
      <c r="O9" s="32"/>
      <c r="P9" s="32"/>
      <c r="Q9" s="32"/>
      <c r="R9" s="124"/>
      <c r="S9" s="55"/>
      <c r="T9" s="33"/>
      <c r="U9" s="11"/>
      <c r="V9" s="57"/>
    </row>
    <row r="10" spans="1:22" s="6" customFormat="1" ht="23.25" thickBot="1">
      <c r="A10" s="7" t="s">
        <v>94</v>
      </c>
      <c r="B10" s="19">
        <f>SUM(B9:B9)</f>
        <v>203270</v>
      </c>
      <c r="C10" s="19">
        <f>SUM(C9:C9)</f>
        <v>0</v>
      </c>
      <c r="D10" s="19">
        <v>0</v>
      </c>
      <c r="E10" s="19">
        <f>SUM(E9:E9)</f>
        <v>457345</v>
      </c>
      <c r="F10" s="19">
        <f>SUM(F9:F9)</f>
        <v>0</v>
      </c>
      <c r="G10" s="19">
        <v>0</v>
      </c>
      <c r="H10" s="19">
        <f aca="true" t="shared" si="0" ref="H10:R10">SUM(H9:H9)</f>
        <v>0</v>
      </c>
      <c r="I10" s="19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19">
        <f t="shared" si="0"/>
        <v>0</v>
      </c>
      <c r="O10" s="19">
        <f t="shared" si="0"/>
        <v>0</v>
      </c>
      <c r="P10" s="19">
        <f t="shared" si="0"/>
        <v>0</v>
      </c>
      <c r="Q10" s="19">
        <f t="shared" si="0"/>
        <v>0</v>
      </c>
      <c r="R10" s="19">
        <f t="shared" si="0"/>
        <v>0</v>
      </c>
      <c r="S10" s="46"/>
      <c r="T10" s="21"/>
      <c r="U10" s="8"/>
      <c r="V10" s="54"/>
    </row>
    <row r="11" spans="1:22" ht="30" customHeight="1">
      <c r="A11" s="31" t="s">
        <v>91</v>
      </c>
      <c r="B11" s="32">
        <v>24730</v>
      </c>
      <c r="C11" s="32">
        <v>24730</v>
      </c>
      <c r="D11" s="23">
        <f>C11/B11*100</f>
        <v>100</v>
      </c>
      <c r="E11" s="32"/>
      <c r="F11" s="32"/>
      <c r="G11" s="16"/>
      <c r="H11" s="32"/>
      <c r="I11" s="32"/>
      <c r="J11" s="32"/>
      <c r="K11" s="32"/>
      <c r="L11" s="32"/>
      <c r="M11" s="32"/>
      <c r="N11" s="32"/>
      <c r="O11" s="32"/>
      <c r="P11" s="32">
        <v>24730</v>
      </c>
      <c r="Q11" s="32"/>
      <c r="R11" s="124"/>
      <c r="S11" s="55" t="s">
        <v>23</v>
      </c>
      <c r="T11" s="33">
        <v>42069</v>
      </c>
      <c r="U11" s="11" t="s">
        <v>100</v>
      </c>
      <c r="V11" s="53" t="s">
        <v>93</v>
      </c>
    </row>
    <row r="12" spans="1:22" ht="41.25" customHeight="1" thickBot="1">
      <c r="A12" s="31" t="s">
        <v>91</v>
      </c>
      <c r="B12" s="32">
        <v>22000</v>
      </c>
      <c r="C12" s="32">
        <v>16918.25</v>
      </c>
      <c r="D12" s="23">
        <f>C12/B12*100</f>
        <v>76.90113636363637</v>
      </c>
      <c r="E12" s="32"/>
      <c r="F12" s="32"/>
      <c r="G12" s="16"/>
      <c r="H12" s="32"/>
      <c r="I12" s="32"/>
      <c r="J12" s="32"/>
      <c r="K12" s="32"/>
      <c r="L12" s="32"/>
      <c r="M12" s="32">
        <v>16918.25</v>
      </c>
      <c r="N12" s="32"/>
      <c r="O12" s="32"/>
      <c r="P12" s="32"/>
      <c r="Q12" s="32"/>
      <c r="R12" s="124"/>
      <c r="S12" s="55" t="s">
        <v>23</v>
      </c>
      <c r="T12" s="33">
        <v>42083</v>
      </c>
      <c r="U12" s="11" t="s">
        <v>106</v>
      </c>
      <c r="V12" s="53" t="s">
        <v>107</v>
      </c>
    </row>
    <row r="13" spans="1:22" s="6" customFormat="1" ht="23.25" thickBot="1">
      <c r="A13" s="7" t="s">
        <v>92</v>
      </c>
      <c r="B13" s="19">
        <f>SUM(B11:B12)</f>
        <v>46730</v>
      </c>
      <c r="C13" s="19">
        <f>SUM(C11:C12)</f>
        <v>41648.25</v>
      </c>
      <c r="D13" s="19">
        <f>C13/B13*100</f>
        <v>89.12529424352664</v>
      </c>
      <c r="E13" s="19">
        <f>SUM(E12:E12)</f>
        <v>0</v>
      </c>
      <c r="F13" s="19">
        <f>SUM(F12:F12)</f>
        <v>0</v>
      </c>
      <c r="G13" s="19">
        <v>0</v>
      </c>
      <c r="H13" s="19">
        <f>SUM(H11:H12)</f>
        <v>0</v>
      </c>
      <c r="I13" s="19">
        <f aca="true" t="shared" si="1" ref="I13:R13">SUM(I11:I12)</f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16918.25</v>
      </c>
      <c r="N13" s="19">
        <f t="shared" si="1"/>
        <v>0</v>
      </c>
      <c r="O13" s="19">
        <f t="shared" si="1"/>
        <v>0</v>
      </c>
      <c r="P13" s="19">
        <f t="shared" si="1"/>
        <v>24730</v>
      </c>
      <c r="Q13" s="19">
        <f t="shared" si="1"/>
        <v>0</v>
      </c>
      <c r="R13" s="19">
        <f t="shared" si="1"/>
        <v>0</v>
      </c>
      <c r="S13" s="46"/>
      <c r="T13" s="21"/>
      <c r="U13" s="8"/>
      <c r="V13" s="54"/>
    </row>
    <row r="14" spans="1:22" s="6" customFormat="1" ht="25.5" customHeight="1">
      <c r="A14" s="36" t="s">
        <v>3</v>
      </c>
      <c r="B14" s="28"/>
      <c r="C14" s="28"/>
      <c r="D14" s="28"/>
      <c r="E14" s="28">
        <v>90000</v>
      </c>
      <c r="F14" s="28">
        <v>90000</v>
      </c>
      <c r="G14" s="28">
        <f>F14/E14*100</f>
        <v>100</v>
      </c>
      <c r="H14" s="28"/>
      <c r="I14" s="28"/>
      <c r="J14" s="28"/>
      <c r="K14" s="32"/>
      <c r="L14" s="32"/>
      <c r="M14" s="32"/>
      <c r="N14" s="28"/>
      <c r="O14" s="28"/>
      <c r="P14" s="28"/>
      <c r="Q14" s="28"/>
      <c r="R14" s="32">
        <v>90000</v>
      </c>
      <c r="S14" s="43" t="s">
        <v>23</v>
      </c>
      <c r="T14" s="30">
        <v>42048</v>
      </c>
      <c r="U14" s="13" t="s">
        <v>101</v>
      </c>
      <c r="V14" s="116" t="s">
        <v>102</v>
      </c>
    </row>
    <row r="15" spans="1:22" s="6" customFormat="1" ht="25.5" customHeight="1">
      <c r="A15" s="31" t="s">
        <v>3</v>
      </c>
      <c r="B15" s="23"/>
      <c r="C15" s="23"/>
      <c r="D15" s="23"/>
      <c r="E15" s="32">
        <v>14000</v>
      </c>
      <c r="F15" s="32">
        <v>14000</v>
      </c>
      <c r="G15" s="28">
        <f>F15/E15*100</f>
        <v>100</v>
      </c>
      <c r="H15" s="23"/>
      <c r="I15" s="23"/>
      <c r="J15" s="23"/>
      <c r="K15" s="32"/>
      <c r="L15" s="32"/>
      <c r="M15" s="32"/>
      <c r="N15" s="23"/>
      <c r="O15" s="23"/>
      <c r="P15" s="23"/>
      <c r="Q15" s="23"/>
      <c r="R15" s="32">
        <v>14000</v>
      </c>
      <c r="S15" s="49" t="s">
        <v>23</v>
      </c>
      <c r="T15" s="25">
        <v>42108</v>
      </c>
      <c r="U15" s="26" t="s">
        <v>72</v>
      </c>
      <c r="V15" s="53" t="s">
        <v>108</v>
      </c>
    </row>
    <row r="16" spans="1:22" s="6" customFormat="1" ht="32.25" customHeight="1">
      <c r="A16" s="31" t="s">
        <v>3</v>
      </c>
      <c r="B16" s="23"/>
      <c r="C16" s="23"/>
      <c r="D16" s="23"/>
      <c r="E16" s="32">
        <v>188655</v>
      </c>
      <c r="F16" s="32">
        <v>58109.99</v>
      </c>
      <c r="G16" s="28">
        <f>F16/E16*100</f>
        <v>30.802252789483447</v>
      </c>
      <c r="H16" s="23"/>
      <c r="I16" s="23"/>
      <c r="J16" s="23"/>
      <c r="K16" s="32"/>
      <c r="L16" s="32"/>
      <c r="M16" s="32"/>
      <c r="N16" s="23"/>
      <c r="O16" s="23"/>
      <c r="P16" s="23"/>
      <c r="Q16" s="23">
        <v>46758.55</v>
      </c>
      <c r="R16" s="32">
        <v>11351.44</v>
      </c>
      <c r="S16" s="49" t="s">
        <v>23</v>
      </c>
      <c r="T16" s="25">
        <v>42048</v>
      </c>
      <c r="U16" s="26" t="s">
        <v>109</v>
      </c>
      <c r="V16" s="53" t="s">
        <v>110</v>
      </c>
    </row>
    <row r="17" spans="1:22" s="6" customFormat="1" ht="25.5" customHeight="1" thickBot="1">
      <c r="A17" s="31" t="s">
        <v>3</v>
      </c>
      <c r="B17" s="23"/>
      <c r="C17" s="23"/>
      <c r="D17" s="23"/>
      <c r="E17" s="32"/>
      <c r="F17" s="32"/>
      <c r="G17" s="28"/>
      <c r="H17" s="23"/>
      <c r="I17" s="23"/>
      <c r="J17" s="23"/>
      <c r="K17" s="32"/>
      <c r="L17" s="32"/>
      <c r="M17" s="32"/>
      <c r="N17" s="23"/>
      <c r="O17" s="23"/>
      <c r="P17" s="23"/>
      <c r="Q17" s="23"/>
      <c r="R17" s="125"/>
      <c r="S17" s="49"/>
      <c r="T17" s="25"/>
      <c r="U17" s="26"/>
      <c r="V17" s="126"/>
    </row>
    <row r="18" spans="1:22" s="6" customFormat="1" ht="23.25" thickBot="1">
      <c r="A18" s="7" t="s">
        <v>13</v>
      </c>
      <c r="B18" s="19">
        <f>SUM(B14:B17)</f>
        <v>0</v>
      </c>
      <c r="C18" s="19">
        <f>SUM(C14:C17)</f>
        <v>0</v>
      </c>
      <c r="D18" s="19" t="e">
        <f>C18/B18*100</f>
        <v>#DIV/0!</v>
      </c>
      <c r="E18" s="19">
        <f>SUM(E14:E17)</f>
        <v>292655</v>
      </c>
      <c r="F18" s="19">
        <f>SUM(F14:F17)</f>
        <v>162109.99</v>
      </c>
      <c r="G18" s="19">
        <f>F18/E18*100</f>
        <v>55.39286531923254</v>
      </c>
      <c r="H18" s="19">
        <f aca="true" t="shared" si="2" ref="H18:R18">SUM(H14:H17)</f>
        <v>0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  <c r="Q18" s="19">
        <f t="shared" si="2"/>
        <v>46758.55</v>
      </c>
      <c r="R18" s="19">
        <f t="shared" si="2"/>
        <v>115351.44</v>
      </c>
      <c r="S18" s="46"/>
      <c r="T18" s="21"/>
      <c r="U18" s="8"/>
      <c r="V18" s="105"/>
    </row>
    <row r="19" spans="1:22" ht="13.5" thickBot="1">
      <c r="A19" s="31"/>
      <c r="B19" s="32"/>
      <c r="C19" s="32"/>
      <c r="D19" s="23"/>
      <c r="E19" s="32"/>
      <c r="F19" s="32"/>
      <c r="G19" s="23"/>
      <c r="H19" s="32"/>
      <c r="I19" s="32"/>
      <c r="J19" s="32"/>
      <c r="K19" s="32"/>
      <c r="L19" s="32"/>
      <c r="M19" s="32"/>
      <c r="N19" s="32"/>
      <c r="O19" s="37"/>
      <c r="P19" s="37"/>
      <c r="Q19" s="32"/>
      <c r="R19" s="124"/>
      <c r="S19" s="47"/>
      <c r="T19" s="33"/>
      <c r="U19" s="11"/>
      <c r="V19" s="53"/>
    </row>
    <row r="20" spans="1:22" s="6" customFormat="1" ht="23.25" thickBot="1">
      <c r="A20" s="7" t="s">
        <v>15</v>
      </c>
      <c r="B20" s="19">
        <f>SUM(B19:B19)</f>
        <v>0</v>
      </c>
      <c r="C20" s="19">
        <f>SUM(C19:C19)</f>
        <v>0</v>
      </c>
      <c r="D20" s="19" t="e">
        <f>C20/B20*100</f>
        <v>#DIV/0!</v>
      </c>
      <c r="E20" s="19">
        <f>SUM(E19:E19)</f>
        <v>0</v>
      </c>
      <c r="F20" s="19">
        <f>SUM(F19:F19)</f>
        <v>0</v>
      </c>
      <c r="G20" s="19">
        <v>0</v>
      </c>
      <c r="H20" s="19">
        <f aca="true" t="shared" si="3" ref="H20:R20">SUM(H19:H19)</f>
        <v>0</v>
      </c>
      <c r="I20" s="19">
        <f t="shared" si="3"/>
        <v>0</v>
      </c>
      <c r="J20" s="19">
        <f t="shared" si="3"/>
        <v>0</v>
      </c>
      <c r="K20" s="19">
        <f t="shared" si="3"/>
        <v>0</v>
      </c>
      <c r="L20" s="19">
        <f t="shared" si="3"/>
        <v>0</v>
      </c>
      <c r="M20" s="19">
        <f t="shared" si="3"/>
        <v>0</v>
      </c>
      <c r="N20" s="19">
        <f t="shared" si="3"/>
        <v>0</v>
      </c>
      <c r="O20" s="19">
        <f t="shared" si="3"/>
        <v>0</v>
      </c>
      <c r="P20" s="19">
        <f t="shared" si="3"/>
        <v>0</v>
      </c>
      <c r="Q20" s="19">
        <f t="shared" si="3"/>
        <v>0</v>
      </c>
      <c r="R20" s="44">
        <f t="shared" si="3"/>
        <v>0</v>
      </c>
      <c r="S20" s="46"/>
      <c r="T20" s="21"/>
      <c r="U20" s="8"/>
      <c r="V20" s="54"/>
    </row>
    <row r="21" spans="1:22" s="6" customFormat="1" ht="24.75" customHeight="1" thickBot="1">
      <c r="A21" s="7" t="s">
        <v>8</v>
      </c>
      <c r="B21" s="19">
        <f>SUM(B20,B18,B13,B10)</f>
        <v>250000</v>
      </c>
      <c r="C21" s="19">
        <f>SUM(C20,C18,C13,C10)</f>
        <v>41648.25</v>
      </c>
      <c r="D21" s="19">
        <f>C21/B21*100</f>
        <v>16.659299999999998</v>
      </c>
      <c r="E21" s="19">
        <f>SUM(E20,E18,E13,E10)</f>
        <v>750000</v>
      </c>
      <c r="F21" s="19">
        <f>SUM(F20,F18,F13,F10)</f>
        <v>162109.99</v>
      </c>
      <c r="G21" s="19">
        <f>F21/E21*100</f>
        <v>21.61466533333333</v>
      </c>
      <c r="H21" s="19">
        <f aca="true" t="shared" si="4" ref="H21:R21">SUM(H20,H18,H13,H10)</f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f t="shared" si="4"/>
        <v>16918.25</v>
      </c>
      <c r="N21" s="19">
        <f t="shared" si="4"/>
        <v>0</v>
      </c>
      <c r="O21" s="19">
        <f t="shared" si="4"/>
        <v>0</v>
      </c>
      <c r="P21" s="19">
        <f t="shared" si="4"/>
        <v>24730</v>
      </c>
      <c r="Q21" s="19">
        <f t="shared" si="4"/>
        <v>46758.55</v>
      </c>
      <c r="R21" s="19">
        <f t="shared" si="4"/>
        <v>115351.44</v>
      </c>
      <c r="S21" s="59"/>
      <c r="T21" s="60"/>
      <c r="U21" s="41"/>
      <c r="V21" s="61"/>
    </row>
    <row r="25" spans="3:6" ht="12.75">
      <c r="C25" s="122"/>
      <c r="D25" s="122"/>
      <c r="E25" s="122"/>
      <c r="F25" s="122"/>
    </row>
    <row r="26" spans="3:6" ht="12.75">
      <c r="C26" s="122"/>
      <c r="D26" s="122"/>
      <c r="E26" s="122"/>
      <c r="F26" s="122"/>
    </row>
    <row r="27" spans="3:6" ht="12.75">
      <c r="C27" s="122"/>
      <c r="D27" s="122"/>
      <c r="E27" s="122"/>
      <c r="F27" s="122"/>
    </row>
    <row r="28" spans="3:6" ht="12.75">
      <c r="C28" s="122"/>
      <c r="D28" s="122"/>
      <c r="E28" s="122"/>
      <c r="F28" s="122"/>
    </row>
    <row r="29" spans="3:7" ht="12.75">
      <c r="C29" s="122"/>
      <c r="D29" s="123"/>
      <c r="E29" s="123"/>
      <c r="F29" s="122"/>
      <c r="G29" s="121"/>
    </row>
  </sheetData>
  <sheetProtection/>
  <mergeCells count="9">
    <mergeCell ref="B6:D6"/>
    <mergeCell ref="E6:G6"/>
    <mergeCell ref="S1:V1"/>
    <mergeCell ref="S2:V2"/>
    <mergeCell ref="A4:V4"/>
    <mergeCell ref="S6:U6"/>
    <mergeCell ref="V6:V7"/>
    <mergeCell ref="A6:A7"/>
    <mergeCell ref="H6:R6"/>
  </mergeCells>
  <printOptions/>
  <pageMargins left="0.3937007874015748" right="0.1968503937007874" top="0.1968503937007874" bottom="0.35433070866141736" header="0.1968503937007874" footer="0.15748031496062992"/>
  <pageSetup horizontalDpi="600" verticalDpi="600" orientation="landscape" paperSize="9" scale="7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="90" zoomScaleNormal="90" zoomScalePageLayoutView="0" workbookViewId="0" topLeftCell="A13">
      <selection activeCell="A2" sqref="A2:L21"/>
    </sheetView>
  </sheetViews>
  <sheetFormatPr defaultColWidth="9.140625" defaultRowHeight="12.75"/>
  <cols>
    <col min="1" max="1" width="9.00390625" style="127" customWidth="1"/>
    <col min="2" max="4" width="12.140625" style="127" customWidth="1"/>
    <col min="5" max="5" width="15.28125" style="127" customWidth="1"/>
    <col min="6" max="6" width="16.140625" style="127" customWidth="1"/>
    <col min="7" max="7" width="12.57421875" style="127" customWidth="1"/>
    <col min="8" max="8" width="13.8515625" style="127" customWidth="1"/>
    <col min="9" max="9" width="27.8515625" style="127" customWidth="1"/>
    <col min="10" max="10" width="10.28125" style="127" customWidth="1"/>
    <col min="11" max="11" width="10.421875" style="127" customWidth="1"/>
    <col min="12" max="12" width="41.8515625" style="127" customWidth="1"/>
    <col min="13" max="13" width="5.28125" style="0" customWidth="1"/>
    <col min="14" max="14" width="5.140625" style="0" customWidth="1"/>
    <col min="15" max="15" width="9.28125" style="0" bestFit="1" customWidth="1"/>
    <col min="16" max="16" width="8.421875" style="0" customWidth="1"/>
    <col min="17" max="17" width="8.8515625" style="0" customWidth="1"/>
    <col min="18" max="18" width="14.140625" style="0" customWidth="1"/>
    <col min="19" max="19" width="9.7109375" style="0" bestFit="1" customWidth="1"/>
    <col min="20" max="20" width="6.8515625" style="0" customWidth="1"/>
    <col min="21" max="21" width="20.7109375" style="0" customWidth="1"/>
  </cols>
  <sheetData>
    <row r="2" spans="1:12" ht="22.5" customHeight="1">
      <c r="A2" s="177" t="s">
        <v>125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9:12" ht="12.75">
      <c r="I3" s="128"/>
      <c r="J3" s="128"/>
      <c r="K3" s="128"/>
      <c r="L3" s="129" t="s">
        <v>133</v>
      </c>
    </row>
    <row r="4" spans="1:12" ht="30" customHeight="1">
      <c r="A4" s="178" t="s">
        <v>9</v>
      </c>
      <c r="B4" s="178" t="s">
        <v>134</v>
      </c>
      <c r="C4" s="178"/>
      <c r="D4" s="178"/>
      <c r="E4" s="178" t="s">
        <v>135</v>
      </c>
      <c r="F4" s="178"/>
      <c r="G4" s="178"/>
      <c r="H4" s="131" t="s">
        <v>111</v>
      </c>
      <c r="I4" s="178" t="s">
        <v>21</v>
      </c>
      <c r="J4" s="178"/>
      <c r="K4" s="178"/>
      <c r="L4" s="178" t="s">
        <v>95</v>
      </c>
    </row>
    <row r="5" spans="1:12" ht="33.75" customHeight="1">
      <c r="A5" s="178"/>
      <c r="B5" s="131" t="s">
        <v>115</v>
      </c>
      <c r="C5" s="131" t="s">
        <v>114</v>
      </c>
      <c r="D5" s="131" t="s">
        <v>10</v>
      </c>
      <c r="E5" s="131" t="s">
        <v>115</v>
      </c>
      <c r="F5" s="131" t="s">
        <v>114</v>
      </c>
      <c r="G5" s="131" t="s">
        <v>10</v>
      </c>
      <c r="H5" s="131">
        <v>244</v>
      </c>
      <c r="I5" s="131" t="s">
        <v>22</v>
      </c>
      <c r="J5" s="131" t="s">
        <v>1</v>
      </c>
      <c r="K5" s="131" t="s">
        <v>0</v>
      </c>
      <c r="L5" s="178"/>
    </row>
    <row r="6" spans="1:12" ht="12.75">
      <c r="A6" s="131">
        <v>1</v>
      </c>
      <c r="B6" s="131">
        <v>2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  <c r="K6" s="131">
        <v>11</v>
      </c>
      <c r="L6" s="131">
        <v>12</v>
      </c>
    </row>
    <row r="7" spans="1:12" ht="0.75" customHeight="1" hidden="1" thickBot="1">
      <c r="A7" s="132" t="s">
        <v>90</v>
      </c>
      <c r="B7" s="133">
        <v>0</v>
      </c>
      <c r="C7" s="133">
        <v>0</v>
      </c>
      <c r="D7" s="133">
        <v>0</v>
      </c>
      <c r="E7" s="133">
        <v>0</v>
      </c>
      <c r="F7" s="133">
        <v>0</v>
      </c>
      <c r="G7" s="133">
        <v>0</v>
      </c>
      <c r="H7" s="134"/>
      <c r="I7" s="135"/>
      <c r="J7" s="136"/>
      <c r="K7" s="131"/>
      <c r="L7" s="131"/>
    </row>
    <row r="8" spans="1:12" ht="27" customHeight="1" hidden="1" thickBot="1">
      <c r="A8" s="137" t="s">
        <v>94</v>
      </c>
      <c r="B8" s="138">
        <f>SUM(B7:B7)</f>
        <v>0</v>
      </c>
      <c r="C8" s="138">
        <f>SUM(C7:C7)</f>
        <v>0</v>
      </c>
      <c r="D8" s="138">
        <v>0</v>
      </c>
      <c r="E8" s="138">
        <f>SUM(E7:E7)</f>
        <v>0</v>
      </c>
      <c r="F8" s="138">
        <f>SUM(F7:F7)</f>
        <v>0</v>
      </c>
      <c r="G8" s="138">
        <v>0</v>
      </c>
      <c r="H8" s="139">
        <f>SUM(H7:H7)</f>
        <v>0</v>
      </c>
      <c r="I8" s="140"/>
      <c r="J8" s="141"/>
      <c r="K8" s="141"/>
      <c r="L8" s="141"/>
    </row>
    <row r="9" spans="1:12" ht="33.75" customHeight="1" hidden="1" thickBot="1">
      <c r="A9" s="132" t="s">
        <v>91</v>
      </c>
      <c r="B9" s="134">
        <v>0</v>
      </c>
      <c r="C9" s="133">
        <v>0</v>
      </c>
      <c r="D9" s="142">
        <v>0</v>
      </c>
      <c r="E9" s="134">
        <v>0</v>
      </c>
      <c r="F9" s="134">
        <v>0</v>
      </c>
      <c r="G9" s="134">
        <v>0</v>
      </c>
      <c r="H9" s="133">
        <v>0</v>
      </c>
      <c r="I9" s="135"/>
      <c r="J9" s="136"/>
      <c r="K9" s="131"/>
      <c r="L9" s="143"/>
    </row>
    <row r="10" spans="1:12" ht="31.5" customHeight="1" hidden="1" thickBot="1">
      <c r="A10" s="132" t="s">
        <v>91</v>
      </c>
      <c r="B10" s="134">
        <v>0</v>
      </c>
      <c r="C10" s="133">
        <v>0</v>
      </c>
      <c r="D10" s="142">
        <v>0</v>
      </c>
      <c r="E10" s="134">
        <v>0</v>
      </c>
      <c r="F10" s="134">
        <v>0</v>
      </c>
      <c r="G10" s="134">
        <v>0</v>
      </c>
      <c r="H10" s="133">
        <v>0</v>
      </c>
      <c r="I10" s="135"/>
      <c r="J10" s="136"/>
      <c r="K10" s="131"/>
      <c r="L10" s="143"/>
    </row>
    <row r="11" spans="1:12" ht="33" customHeight="1" hidden="1" thickBot="1">
      <c r="A11" s="132" t="s">
        <v>91</v>
      </c>
      <c r="B11" s="134">
        <v>0</v>
      </c>
      <c r="C11" s="134">
        <v>0</v>
      </c>
      <c r="D11" s="142">
        <v>0</v>
      </c>
      <c r="E11" s="134">
        <v>0</v>
      </c>
      <c r="F11" s="134">
        <v>0</v>
      </c>
      <c r="G11" s="134">
        <v>0</v>
      </c>
      <c r="H11" s="133">
        <v>0</v>
      </c>
      <c r="I11" s="135"/>
      <c r="J11" s="136"/>
      <c r="K11" s="131"/>
      <c r="L11" s="143"/>
    </row>
    <row r="12" spans="1:12" ht="0" customHeight="1" hidden="1" thickBot="1">
      <c r="A12" s="137" t="s">
        <v>92</v>
      </c>
      <c r="B12" s="139">
        <f>SUM(B9:B11)</f>
        <v>0</v>
      </c>
      <c r="C12" s="139">
        <f>SUM(C9:C11)</f>
        <v>0</v>
      </c>
      <c r="D12" s="139">
        <v>0</v>
      </c>
      <c r="E12" s="139">
        <f>SUM(E9:E11)</f>
        <v>0</v>
      </c>
      <c r="F12" s="139">
        <f>SUM(F9:F11)</f>
        <v>0</v>
      </c>
      <c r="G12" s="139">
        <f>SUM(G9:G11)</f>
        <v>0</v>
      </c>
      <c r="H12" s="139">
        <f>SUM(H9:H11)</f>
        <v>0</v>
      </c>
      <c r="I12" s="140"/>
      <c r="J12" s="141"/>
      <c r="K12" s="141"/>
      <c r="L12" s="141"/>
    </row>
    <row r="13" spans="1:12" ht="35.25" customHeight="1">
      <c r="A13" s="132" t="s">
        <v>91</v>
      </c>
      <c r="B13" s="133">
        <v>98.2</v>
      </c>
      <c r="C13" s="133">
        <v>98.2</v>
      </c>
      <c r="D13" s="133">
        <f>B13/C13*100</f>
        <v>100</v>
      </c>
      <c r="E13" s="133"/>
      <c r="F13" s="133"/>
      <c r="G13" s="133"/>
      <c r="H13" s="133">
        <v>98.2</v>
      </c>
      <c r="I13" s="144" t="s">
        <v>117</v>
      </c>
      <c r="J13" s="136">
        <v>44916</v>
      </c>
      <c r="K13" s="131" t="s">
        <v>116</v>
      </c>
      <c r="L13" s="144" t="s">
        <v>126</v>
      </c>
    </row>
    <row r="14" spans="1:12" ht="37.5" customHeight="1">
      <c r="A14" s="137" t="s">
        <v>91</v>
      </c>
      <c r="B14" s="138">
        <f>SUM(B13)</f>
        <v>98.2</v>
      </c>
      <c r="C14" s="138">
        <f>SUM(C13)</f>
        <v>98.2</v>
      </c>
      <c r="D14" s="138">
        <f>SUM(D13)</f>
        <v>100</v>
      </c>
      <c r="E14" s="138"/>
      <c r="F14" s="138"/>
      <c r="G14" s="138"/>
      <c r="H14" s="138"/>
      <c r="I14" s="144"/>
      <c r="J14" s="136"/>
      <c r="K14" s="131"/>
      <c r="L14" s="143"/>
    </row>
    <row r="15" spans="1:12" ht="83.25" customHeight="1">
      <c r="A15" s="132" t="s">
        <v>112</v>
      </c>
      <c r="B15" s="133"/>
      <c r="C15" s="133"/>
      <c r="D15" s="133"/>
      <c r="E15" s="133">
        <v>822.2</v>
      </c>
      <c r="F15" s="133">
        <v>822.2</v>
      </c>
      <c r="G15" s="133">
        <f aca="true" t="shared" si="0" ref="G15:G21">F15/E15*100</f>
        <v>100</v>
      </c>
      <c r="H15" s="133">
        <v>822.2</v>
      </c>
      <c r="I15" s="144" t="s">
        <v>118</v>
      </c>
      <c r="J15" s="136">
        <v>44574</v>
      </c>
      <c r="K15" s="131" t="s">
        <v>119</v>
      </c>
      <c r="L15" s="144" t="s">
        <v>127</v>
      </c>
    </row>
    <row r="16" spans="1:12" ht="79.5" customHeight="1">
      <c r="A16" s="132" t="s">
        <v>112</v>
      </c>
      <c r="B16" s="133"/>
      <c r="C16" s="133"/>
      <c r="D16" s="133"/>
      <c r="E16" s="133">
        <v>392</v>
      </c>
      <c r="F16" s="133">
        <v>392</v>
      </c>
      <c r="G16" s="133">
        <f t="shared" si="0"/>
        <v>100</v>
      </c>
      <c r="H16" s="133">
        <f>SUM(F16)</f>
        <v>392</v>
      </c>
      <c r="I16" s="144" t="s">
        <v>120</v>
      </c>
      <c r="J16" s="136">
        <v>44574</v>
      </c>
      <c r="K16" s="131" t="s">
        <v>24</v>
      </c>
      <c r="L16" s="144" t="s">
        <v>128</v>
      </c>
    </row>
    <row r="17" spans="1:12" ht="48.75" customHeight="1">
      <c r="A17" s="132" t="s">
        <v>112</v>
      </c>
      <c r="B17" s="133"/>
      <c r="C17" s="133"/>
      <c r="D17" s="133"/>
      <c r="E17" s="133">
        <v>260.9</v>
      </c>
      <c r="F17" s="133">
        <v>260.9</v>
      </c>
      <c r="G17" s="133">
        <f t="shared" si="0"/>
        <v>100</v>
      </c>
      <c r="H17" s="133">
        <f>SUM(F17)</f>
        <v>260.9</v>
      </c>
      <c r="I17" s="144" t="s">
        <v>121</v>
      </c>
      <c r="J17" s="136">
        <v>44449</v>
      </c>
      <c r="K17" s="131" t="s">
        <v>113</v>
      </c>
      <c r="L17" s="144" t="s">
        <v>129</v>
      </c>
    </row>
    <row r="18" spans="1:12" ht="57" customHeight="1">
      <c r="A18" s="132" t="s">
        <v>112</v>
      </c>
      <c r="B18" s="133"/>
      <c r="C18" s="133"/>
      <c r="D18" s="133"/>
      <c r="E18" s="133">
        <v>368.9</v>
      </c>
      <c r="F18" s="133">
        <v>368.9</v>
      </c>
      <c r="G18" s="133">
        <f t="shared" si="0"/>
        <v>100</v>
      </c>
      <c r="H18" s="133">
        <f>SUM(F18)</f>
        <v>368.9</v>
      </c>
      <c r="I18" s="144" t="s">
        <v>117</v>
      </c>
      <c r="J18" s="136">
        <v>44746</v>
      </c>
      <c r="K18" s="131" t="s">
        <v>122</v>
      </c>
      <c r="L18" s="144" t="s">
        <v>130</v>
      </c>
    </row>
    <row r="19" spans="1:12" ht="73.5" customHeight="1">
      <c r="A19" s="132" t="s">
        <v>112</v>
      </c>
      <c r="B19" s="133"/>
      <c r="C19" s="133"/>
      <c r="D19" s="133"/>
      <c r="E19" s="133">
        <v>184.2</v>
      </c>
      <c r="F19" s="133">
        <v>184.2</v>
      </c>
      <c r="G19" s="133">
        <f t="shared" si="0"/>
        <v>100</v>
      </c>
      <c r="H19" s="133">
        <f>SUM(F19)</f>
        <v>184.2</v>
      </c>
      <c r="I19" s="144" t="s">
        <v>117</v>
      </c>
      <c r="J19" s="136">
        <v>44810</v>
      </c>
      <c r="K19" s="131" t="s">
        <v>123</v>
      </c>
      <c r="L19" s="144" t="s">
        <v>131</v>
      </c>
    </row>
    <row r="20" spans="1:12" ht="51.75" customHeight="1">
      <c r="A20" s="132" t="s">
        <v>112</v>
      </c>
      <c r="B20" s="133"/>
      <c r="C20" s="133"/>
      <c r="D20" s="133"/>
      <c r="E20" s="133">
        <v>22.1</v>
      </c>
      <c r="F20" s="133">
        <v>22.1</v>
      </c>
      <c r="G20" s="133">
        <f t="shared" si="0"/>
        <v>100</v>
      </c>
      <c r="H20" s="133">
        <f>SUM(F20)</f>
        <v>22.1</v>
      </c>
      <c r="I20" s="144" t="s">
        <v>117</v>
      </c>
      <c r="J20" s="136">
        <v>44819</v>
      </c>
      <c r="K20" s="131" t="s">
        <v>124</v>
      </c>
      <c r="L20" s="144" t="s">
        <v>132</v>
      </c>
    </row>
    <row r="21" spans="1:12" ht="30" customHeight="1">
      <c r="A21" s="145" t="s">
        <v>8</v>
      </c>
      <c r="B21" s="146">
        <f>SUM(B14)</f>
        <v>98.2</v>
      </c>
      <c r="C21" s="146">
        <f>SUM(C14)</f>
        <v>98.2</v>
      </c>
      <c r="D21" s="146">
        <f>SUM(D14)</f>
        <v>100</v>
      </c>
      <c r="E21" s="146">
        <f>SUM(E15:E20)</f>
        <v>2050.3</v>
      </c>
      <c r="F21" s="146">
        <f>SUM(F15:F20)</f>
        <v>2050.3</v>
      </c>
      <c r="G21" s="138">
        <f t="shared" si="0"/>
        <v>100</v>
      </c>
      <c r="H21" s="138">
        <f>SUM(H13,H15:H20)</f>
        <v>2148.5</v>
      </c>
      <c r="I21" s="130"/>
      <c r="J21" s="130"/>
      <c r="K21" s="130"/>
      <c r="L21" s="130"/>
    </row>
    <row r="22" ht="24" customHeight="1"/>
  </sheetData>
  <sheetProtection/>
  <mergeCells count="6">
    <mergeCell ref="A2:L2"/>
    <mergeCell ref="A4:A5"/>
    <mergeCell ref="B4:D4"/>
    <mergeCell ref="E4:G4"/>
    <mergeCell ref="I4:K4"/>
    <mergeCell ref="L4:L5"/>
  </mergeCells>
  <printOptions/>
  <pageMargins left="0.1968503937007874" right="0.1968503937007874" top="0.9448818897637796" bottom="0.3937007874015748" header="0.275590551181102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2023-02-20T06:28:58Z</cp:lastPrinted>
  <dcterms:created xsi:type="dcterms:W3CDTF">1996-10-08T23:32:33Z</dcterms:created>
  <dcterms:modified xsi:type="dcterms:W3CDTF">2023-02-20T06:29:05Z</dcterms:modified>
  <cp:category/>
  <cp:version/>
  <cp:contentType/>
  <cp:contentStatus/>
</cp:coreProperties>
</file>