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99" activeTab="0"/>
  </bookViews>
  <sheets>
    <sheet name="функц_стр_ра п_Никологоры" sheetId="1" r:id="rId1"/>
    <sheet name="ведомст_структура п_Никологоры_" sheetId="2" r:id="rId2"/>
  </sheets>
  <definedNames>
    <definedName name="_xlnm.Print_Titles" localSheetId="1">'ведомст_структура п_Никологоры_'!$7:$8</definedName>
    <definedName name="_xlnm.Print_Titles" localSheetId="0">'функц_стр_ра п_Никологоры'!$8:$10</definedName>
  </definedNames>
  <calcPr fullCalcOnLoad="1"/>
</workbook>
</file>

<file path=xl/sharedStrings.xml><?xml version="1.0" encoding="utf-8"?>
<sst xmlns="http://schemas.openxmlformats.org/spreadsheetml/2006/main" count="1423" uniqueCount="373">
  <si>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</si>
  <si>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</si>
  <si>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</si>
  <si>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</si>
  <si>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</si>
  <si>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</si>
  <si>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</si>
  <si>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>0104</t>
  </si>
  <si>
    <t>Резервные фонды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</si>
  <si>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</si>
  <si>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</si>
  <si>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</si>
  <si>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</si>
  <si>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</si>
  <si>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</si>
  <si>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</si>
  <si>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</si>
  <si>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</si>
  <si>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</si>
  <si>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</si>
  <si>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</si>
  <si>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</si>
  <si>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</si>
  <si>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</si>
  <si>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</si>
  <si>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Социальная политика</t>
  </si>
  <si>
    <t>1000</t>
  </si>
  <si>
    <t>1001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</si>
  <si>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</si>
  <si>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</si>
  <si>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</si>
  <si>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</si>
  <si>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</si>
  <si>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</si>
  <si>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</si>
  <si>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</si>
  <si>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</si>
  <si>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</si>
  <si>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</si>
  <si>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</si>
  <si>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</si>
  <si>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033</t>
  </si>
  <si>
    <t>Национальная экономика</t>
  </si>
  <si>
    <t>0400</t>
  </si>
  <si>
    <t>0801</t>
  </si>
  <si>
    <t>1101</t>
  </si>
  <si>
    <t>Физическая культура и спорт</t>
  </si>
  <si>
    <t>1100</t>
  </si>
  <si>
    <t>Культура, кинематография</t>
  </si>
  <si>
    <t>0800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</si>
  <si>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</si>
  <si>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проведение оздоровительных и других мероприятий для детей и молодежи</t>
  </si>
  <si>
    <t>физическая культура и спорт</t>
  </si>
  <si>
    <t>0111</t>
  </si>
  <si>
    <t>0409</t>
  </si>
  <si>
    <t>Дорожное хозяйство (дорожные фонды)</t>
  </si>
  <si>
    <t xml:space="preserve">дворцы и дома культуры, другие учреждения культуры </t>
  </si>
  <si>
    <t>библиотеки</t>
  </si>
  <si>
    <t>0804</t>
  </si>
  <si>
    <t>расходы по созданию условий организации досуга и обеспечения жителей поселения услугами организации культуры (программа культуры)</t>
  </si>
  <si>
    <t>0412</t>
  </si>
  <si>
    <t>Другие вопросы в области национальной экономики</t>
  </si>
  <si>
    <t>300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</si>
  <si>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</si>
  <si>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</si>
  <si>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</si>
  <si>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</si>
  <si>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</t>
  </si>
  <si>
    <t>иные бюджетные ассигнования</t>
  </si>
  <si>
    <t>500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</si>
  <si>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</si>
  <si>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</si>
  <si>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</si>
  <si>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 xml:space="preserve">Расходы на осуществление первичного воинского учета на территории, где отсутствуют военные комиссариаты за счет субвенции из областного бюджета </t>
  </si>
  <si>
    <t>Межбюджетные трансферты</t>
  </si>
  <si>
    <t>осуществление полномочий по земельному контролю</t>
  </si>
  <si>
    <t>0113</t>
  </si>
  <si>
    <t>Другие общегосударственные вопросы</t>
  </si>
  <si>
    <t>в том числе на увеличение заработной платы за счет средств областного бюджета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</si>
  <si>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</t>
  </si>
  <si>
    <t>1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</si>
  <si>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 в том числе: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</si>
  <si>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</si>
  <si>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</si>
  <si>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2.1</t>
  </si>
  <si>
    <t>Иные межбюджетные трансферты</t>
  </si>
  <si>
    <t>540</t>
  </si>
  <si>
    <t xml:space="preserve">Резервные фонды </t>
  </si>
  <si>
    <t>Резервные средства</t>
  </si>
  <si>
    <t>870</t>
  </si>
  <si>
    <t xml:space="preserve">Мобилизационная и вневойсковая подготовка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</si>
  <si>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 </t>
  </si>
  <si>
    <t>810</t>
  </si>
  <si>
    <t>- уличное освещение</t>
  </si>
  <si>
    <t>- прочие мероприятия по благоустройству</t>
  </si>
  <si>
    <t xml:space="preserve">Культура </t>
  </si>
  <si>
    <t xml:space="preserve">Пенсионное обеспечение </t>
  </si>
  <si>
    <t xml:space="preserve">Физическая культура  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</si>
  <si>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</si>
  <si>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</si>
  <si>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</si>
  <si>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</si>
  <si>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</si>
  <si>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</si>
  <si>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Обеспечение мероприятий по капитальному ремонту многоквартирных домов (за счет средств местного бюджета)</t>
  </si>
  <si>
    <t>600</t>
  </si>
  <si>
    <t>Предоставление субсидий бюджетам,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</si>
  <si>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</si>
  <si>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630</t>
  </si>
  <si>
    <t>утверждение генерального плана поселений, правил землепользования и застройки, выдача разрешений на строительство, разрешение на ввод объектов в эксплуатацию, реконструкция объектов капитального строительства, утверждение нормативов градостроительного проектирования, резервирование земель</t>
  </si>
  <si>
    <t>0410</t>
  </si>
  <si>
    <t>0314</t>
  </si>
  <si>
    <t xml:space="preserve">расходы по созданию условий организации досуга и обеспечения жителей поселения услугами организации культуры </t>
  </si>
  <si>
    <t>Другие вопросы в области национальной безопасности и правоохранительной деятельности</t>
  </si>
  <si>
    <t>Связь и информатика</t>
  </si>
  <si>
    <t>0000000000</t>
  </si>
  <si>
    <t>9910000110</t>
  </si>
  <si>
    <t>9920000000</t>
  </si>
  <si>
    <t>9920000110</t>
  </si>
  <si>
    <t>9920000190</t>
  </si>
  <si>
    <t>9990000300</t>
  </si>
  <si>
    <t>9990000200</t>
  </si>
  <si>
    <t>9990096010</t>
  </si>
  <si>
    <t>9990051180</t>
  </si>
  <si>
    <t>320</t>
  </si>
  <si>
    <t>Социальные выплаты гражданам, кроме публичных нормативных социальных выплат</t>
  </si>
  <si>
    <t>2.2</t>
  </si>
  <si>
    <t>4.1</t>
  </si>
  <si>
    <t>6.1</t>
  </si>
  <si>
    <t>6.2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</si>
  <si>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</si>
  <si>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</si>
  <si>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</si>
  <si>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</si>
  <si>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</si>
  <si>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</si>
  <si>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</si>
  <si>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</si>
  <si>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</si>
  <si>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</si>
  <si>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</si>
  <si>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</si>
  <si>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</si>
  <si>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</si>
  <si>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</si>
  <si>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</si>
  <si>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</si>
  <si>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</si>
  <si>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</si>
  <si>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Другие вопросы в области культуры, кинематографии </t>
  </si>
  <si>
    <t>Молодежная политика</t>
  </si>
  <si>
    <t xml:space="preserve">Администрация муниципального образования поселок Никологоры </t>
  </si>
  <si>
    <t xml:space="preserve">Глава местной администрации муниципального образования поселок Никологоры </t>
  </si>
  <si>
    <t>Администрация муниципального образования поселок Никологоры в том числе:</t>
  </si>
  <si>
    <t>Глава местной администрации муниципального образования поселок Никологоры</t>
  </si>
  <si>
    <t>Администрация муниципального образования поселок Никологоры</t>
  </si>
  <si>
    <t>21.1</t>
  </si>
  <si>
    <t>26</t>
  </si>
  <si>
    <t>27</t>
  </si>
  <si>
    <t>5.1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</si>
  <si>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</si>
  <si>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28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</si>
  <si>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</si>
  <si>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</si>
  <si>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24.1</t>
  </si>
  <si>
    <t>софинансирование расходов в рамках программы по формированию современной городской среды (за счет средств местного бюджета)</t>
  </si>
  <si>
    <t>0605</t>
  </si>
  <si>
    <t>29</t>
  </si>
  <si>
    <t>29.1</t>
  </si>
  <si>
    <t>в том числе софинансирование расходов в рамках программы по формированию современной городской среды (за счет средств местного бюджета)</t>
  </si>
  <si>
    <t>Охрана окружающей среды</t>
  </si>
  <si>
    <t>9990000600</t>
  </si>
  <si>
    <t>0600</t>
  </si>
  <si>
    <t>Уборка несанкционированных свалок</t>
  </si>
  <si>
    <t>Другие вопросы в области охраны окружающей среды</t>
  </si>
  <si>
    <t>- мероприятия по обустройству дворовых территорий</t>
  </si>
  <si>
    <t>софинансирование расходов в рамках программы по формированию современной городской среды (за счет средств граждан)</t>
  </si>
  <si>
    <t>- мероприятия по обустройству общественных территорий</t>
  </si>
  <si>
    <t>в том числе софинансирование расходов в рамках программы по формированию современной городской среды (за счет средств граждан)</t>
  </si>
  <si>
    <t>0100000000</t>
  </si>
  <si>
    <t>2200000000</t>
  </si>
  <si>
    <t>0200000000</t>
  </si>
  <si>
    <t>0300000000</t>
  </si>
  <si>
    <t>0600000000</t>
  </si>
  <si>
    <t>2000000000</t>
  </si>
  <si>
    <t>0400000000</t>
  </si>
  <si>
    <t>0500000000</t>
  </si>
  <si>
    <t>2100000000</t>
  </si>
  <si>
    <t>1400000000</t>
  </si>
  <si>
    <t>1900000000</t>
  </si>
  <si>
    <t>0700096010</t>
  </si>
  <si>
    <t>0700000000</t>
  </si>
  <si>
    <t>0800000000</t>
  </si>
  <si>
    <t>0900000000</t>
  </si>
  <si>
    <t>1000000000</t>
  </si>
  <si>
    <t>1100000000</t>
  </si>
  <si>
    <t>1200000000</t>
  </si>
  <si>
    <t>1500000000</t>
  </si>
  <si>
    <t>1300000000</t>
  </si>
  <si>
    <t>4.1.1</t>
  </si>
  <si>
    <t>4.1.2</t>
  </si>
  <si>
    <t>0100001000</t>
  </si>
  <si>
    <t>2200002000</t>
  </si>
  <si>
    <t>5.1.1</t>
  </si>
  <si>
    <t>5.1.2</t>
  </si>
  <si>
    <t>7.1</t>
  </si>
  <si>
    <t>0200003000</t>
  </si>
  <si>
    <t>8.1</t>
  </si>
  <si>
    <t>0300004000</t>
  </si>
  <si>
    <t>9.1</t>
  </si>
  <si>
    <t>0600005000</t>
  </si>
  <si>
    <t>10.1</t>
  </si>
  <si>
    <t>2000006000</t>
  </si>
  <si>
    <t>0400007000</t>
  </si>
  <si>
    <t>12.1</t>
  </si>
  <si>
    <t>0500008000</t>
  </si>
  <si>
    <t>2100009000</t>
  </si>
  <si>
    <t>1400010000</t>
  </si>
  <si>
    <t>1900011000</t>
  </si>
  <si>
    <t>0700012000</t>
  </si>
  <si>
    <t>0800013000</t>
  </si>
  <si>
    <t>0900014000</t>
  </si>
  <si>
    <t>Расходы на уличное освещение</t>
  </si>
  <si>
    <t>1000015000</t>
  </si>
  <si>
    <t>Расходы на прочие мероприятия по благоустройству</t>
  </si>
  <si>
    <t>1000016000</t>
  </si>
  <si>
    <t>22.1</t>
  </si>
  <si>
    <t>1100017000</t>
  </si>
  <si>
    <t>23.1</t>
  </si>
  <si>
    <t>1200018000</t>
  </si>
  <si>
    <t>25.1</t>
  </si>
  <si>
    <t>1300021000</t>
  </si>
  <si>
    <t>Общеэкономические вопросы</t>
  </si>
  <si>
    <t>0401</t>
  </si>
  <si>
    <t>15001V5550</t>
  </si>
  <si>
    <t>11,1</t>
  </si>
  <si>
    <t>17.1</t>
  </si>
  <si>
    <t>26.1</t>
  </si>
  <si>
    <t>расходы на реализацию программ формирования современной городской среды (за счет субсидии из федерального бюджета)</t>
  </si>
  <si>
    <t>расходы на реализацию программ формирования современной городской среды (за счет субсидии из областного бюджета)</t>
  </si>
  <si>
    <t>в том числе расходы на реализацию программ формирования современной городской среды (за счет субсидии из федерального бюджета)</t>
  </si>
  <si>
    <t>в том числе расходы на реализацию программ формирования современной городской среды (за счет субсидии из областного бюджета)</t>
  </si>
  <si>
    <t>150F255551</t>
  </si>
  <si>
    <t>150F255552</t>
  </si>
  <si>
    <t>Муниципальная программа "Формирование современной городской среды муниципального образования поселок Никологоры на 2018-2024 годы", в том числе:</t>
  </si>
  <si>
    <t>Муниципальная программа "Формирование современной городской среды муниципального образования поселок Никологоры на 2018-2024 годы"</t>
  </si>
  <si>
    <t>1600000000</t>
  </si>
  <si>
    <t>Муниципальная программа "Обеспечение безопасности граждан  на водных объектах, расположенных на территории муниципального образования поселок Никологоры на 2020-2024 годы"</t>
  </si>
  <si>
    <t>Расходы на обеспечение безопасности граждан  на водных объектах, расположенных на территории муниципального образования поселок Никологоры на 2020-2024 годы</t>
  </si>
  <si>
    <t>1600020000</t>
  </si>
  <si>
    <t>Муниципальная программа "Обеспечение безопасности граждан на водных объектах, расположенных на территории муниципального образования поселок Никологоры на 2020-2024 годы"</t>
  </si>
  <si>
    <t>Расходы на обеспечение безопасности граждан на водных объектах, расположенных на территории муниципального образования поселок Никологоры на  2020-2024 годы</t>
  </si>
  <si>
    <t>Муниципальная программа "Укрепление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2020-2023 годы"</t>
  </si>
  <si>
    <t>Расходы на 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2020-2023 годы</t>
  </si>
  <si>
    <t>Муниципальная программа "Профилактика преступлений и правонарушений в муниципальном образовании поселок Никологоры на 2021-2023 годы"</t>
  </si>
  <si>
    <t>Расходы на профилактику преступлений и правонарушений в муниципальном образовании поселок Никологоры на 2021-2023 годы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</si>
  <si>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на 2021-2023 годы"</t>
  </si>
  <si>
    <t>Расходы на 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на 2021-2023 годы</t>
  </si>
  <si>
    <t>Муниципальная программа "Модернизация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2020-2023 годы"</t>
  </si>
  <si>
    <t>Расходы на модернизацию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2020-2023 годы</t>
  </si>
  <si>
    <t>Муниципальная программа "Формирование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2020-2023 годы"</t>
  </si>
  <si>
    <t>Расходы на 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2020-2023 годы</t>
  </si>
  <si>
    <t>Расходы по профилактике преступлений и правонарушений в муниципальном образовании поселок Никологоры на 2021-2023 годы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</si>
  <si>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обласи на 2021-2023 годы"</t>
  </si>
  <si>
    <t>Расходы на развитие малого и среднего предпринимательства на территории муниципального образования поселок Никологоры Вязниковского района Владимирской обласи на 2021-2023 годы</t>
  </si>
  <si>
    <t>Расходы на модернизацию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2020-2023 годы, в том числе: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</si>
  <si>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</si>
  <si>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</si>
  <si>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"Безопасность гидротехнических сооружений, находящихся на территории муниципального образования поселок Никологоры на 2021-2023 годы"</t>
  </si>
  <si>
    <t>0406</t>
  </si>
  <si>
    <t>2300022000</t>
  </si>
  <si>
    <t>Расходы на безопасность гидротехнических сооружений, находящихся на территории муниципального образования поселок Никологоры на 2021-2023 годы</t>
  </si>
  <si>
    <t>14,1</t>
  </si>
  <si>
    <t>15,1</t>
  </si>
  <si>
    <t>16,1</t>
  </si>
  <si>
    <t>18.1</t>
  </si>
  <si>
    <t>23.2</t>
  </si>
  <si>
    <t>26.1.1</t>
  </si>
  <si>
    <t>26.1.2</t>
  </si>
  <si>
    <t>26.1.3</t>
  </si>
  <si>
    <t>26.1.4</t>
  </si>
  <si>
    <t>26.2</t>
  </si>
  <si>
    <t>26.2.1</t>
  </si>
  <si>
    <t>26.2.2</t>
  </si>
  <si>
    <t>26.2.3</t>
  </si>
  <si>
    <t>27.1</t>
  </si>
  <si>
    <t>30</t>
  </si>
  <si>
    <t>2300000000</t>
  </si>
  <si>
    <t>Водное хозяйство</t>
  </si>
  <si>
    <t>13.1.1</t>
  </si>
  <si>
    <t>13.1.2</t>
  </si>
  <si>
    <t>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</si>
  <si>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0400072460</t>
  </si>
  <si>
    <t>- 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</si>
  <si>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- расходы местного бюджета</t>
  </si>
  <si>
    <t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2019- 2024 годы"</t>
  </si>
  <si>
    <t>Расходы на 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2019- 2024 годы</t>
  </si>
  <si>
    <t>Муниципальная программа "Организация и развитие общественных работ в муниципальном образовании поселок Никологоры Вязниковского района Владимирской области на 2020-2024 годы"</t>
  </si>
  <si>
    <t>Расходы на рганизацию и развитие общественных работ в муниципальном образовании поселок Никологоры Вязниковского района Владимирской области на 2020-2024 годы</t>
  </si>
  <si>
    <t>Муниципальная программа "Обеспечение безопасности дорожного движения в муниципальном образовании поселок Никологоры на 2019-2024 годы"</t>
  </si>
  <si>
    <t>Расходы на обеспечение безопасности дорожного движения в муниципальном образовании поселок Никологоры на 2019-2024 годы</t>
  </si>
  <si>
    <t>Муниципальная программа "Информатизация муниципального образования поселок Никологоры Вязниковского района Владимирской области на 2019-2024 годы"</t>
  </si>
  <si>
    <t>Расходы на информатизацию муниципального образования поселок Никологоры Вязниковского района Владимирской области на 2019-2024 годы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</si>
  <si>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2020-2024 годы"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</si>
  <si>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2020-2024 годы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</si>
  <si>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2020-2024 годы"</t>
  </si>
  <si>
    <t>Муниципальная программа "Энергосбережение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2020-2024 годы"</t>
  </si>
  <si>
    <t>Расходы по энергосбережению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2020-2024 годы</t>
  </si>
  <si>
    <t>Муниципальная программа "Благоустройство территории муниципального образования поселок Никологоры Вязниковского района на 2019-2024 годы", в том числе расходы на:</t>
  </si>
  <si>
    <t>Муниципальная программа "Сохранение и реконструкция военно-мемориальных объектов расположенных на территории муниципального образования поселок Никологоры Вязниковского района Владимирской области на 2019-2024 годы"</t>
  </si>
  <si>
    <t>Расходы на сохранение и реконструкцию военно-мемориальных объектов расположенных на территории муниципального образования поселок Никологоры Вязниковского района Владимирской области на 2019-2024 годы</t>
  </si>
  <si>
    <t xml:space="preserve"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2019-2024 годы" </t>
  </si>
  <si>
    <t>Расходы на 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2019-2024 годы в том числе:</t>
  </si>
  <si>
    <t>Муниципальная программа "Развитие муниципальной службы в администрации  муниципального образования поселок Никологоры Вязниковского района Владимирской области на 2019-2024 годы"</t>
  </si>
  <si>
    <t>Расходы на развитие муниципальной службы в администрации муниципального образования поселок Никологоры Вязниковского района Владимирской области на 2019-2024 годы</t>
  </si>
  <si>
    <t>Расходы на организацию и развитие общественных работ в муниципальном образовании поселок Никологоры Вязниковского района Владимирской области на 2020-2024 годы</t>
  </si>
  <si>
    <t>Расходы на 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2020-2024 годы</t>
  </si>
  <si>
    <t>Муниципальная программа "Развитие муниципальной службы в администрации муниципального образования поселок Никологоры Вязниковского района Владимирской области на 2019-2024 годы"</t>
  </si>
  <si>
    <t>Приложение № 4</t>
  </si>
  <si>
    <t>13.1</t>
  </si>
  <si>
    <t>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</si>
  <si>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>04000S0000</t>
  </si>
  <si>
    <t>13.1.3</t>
  </si>
  <si>
    <t>- 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</si>
  <si>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>12.1.1</t>
  </si>
  <si>
    <t>12.1.2</t>
  </si>
  <si>
    <t>8.2</t>
  </si>
  <si>
    <t>Расходы на осуществление принятых полномочий по решению вопросов местного значения в части обеспечения первичных мер пожарной безопасности в границах населенных пунктов</t>
  </si>
  <si>
    <t>030000400П</t>
  </si>
  <si>
    <t>Муниципальная программа "Пожарная безопасность в муниципальном образовании  поселок Никологоры на  2020-2025 годы"</t>
  </si>
  <si>
    <t>Расходы на пожарную безопасность в муниципальном образовании  поселок Никологоры на  2020-2025 годы</t>
  </si>
  <si>
    <t>Муниципальная программа "Дорожное хозяйство муниципального образования поселок Никологоры на 2019-2025 годы"</t>
  </si>
  <si>
    <t>Расходы на дорожное хозяйство муниципального образования поселок Никологоры на 2019-2025 годы, в том числе:</t>
  </si>
  <si>
    <t>Муниципальная программа «Создание системы кадастра недвижимости на территории муниципального образования поселок Никологоры на 2021-2025 годы»</t>
  </si>
  <si>
    <t>Расходы на создание системы кадастра недвижимости на территории муниципального образования поселок Никологоры на 2021-2025 годы</t>
  </si>
  <si>
    <t>Муниципальная программа "Борьба с борщевиком Соснового на территории муниципального образования поселок Никологоры Вязниковского района Владимирской области на 2019-2025 годы"</t>
  </si>
  <si>
    <t>Расходы на борьбу с борщевиком Соснового на территории муниципального образования поселок Никологоры Вязниковского района Владимирской области на 2019-2025 годы</t>
  </si>
  <si>
    <t>к отчету об исполнении бюджета муниципального образования поселок Никологоры Вязниковского района Владимирской области за 1 квартал 2023 года</t>
  </si>
  <si>
    <t>Ведомственная структура расходов бюджета муниципального образования                                                                                                          поселок Никологоры Вязниковского района Владимирской области за 1 квартал 2023 года</t>
  </si>
  <si>
    <t>План на 2023 год (тыс.руб.)</t>
  </si>
  <si>
    <t>Исполнение за 1 квартал 2023 года (тыс.руб.)</t>
  </si>
  <si>
    <t>Процент выполнения расходной части бюджета за 1 квартал 2023 года</t>
  </si>
  <si>
    <t>расходы местного бюджета</t>
  </si>
  <si>
    <t>27.1.1</t>
  </si>
  <si>
    <t>расходы на реализацию мероприятий по предотвращению распространения борщевика Сосновского (за счет субсидии из областного бюджета)</t>
  </si>
  <si>
    <t>1600071670</t>
  </si>
  <si>
    <t>27.1.2</t>
  </si>
  <si>
    <t>расходы на реализацию мероприятий по предотвращению распространения борщевика Сосновского (за счет средств местного бюджета)</t>
  </si>
  <si>
    <t>27.1.3</t>
  </si>
  <si>
    <t>Расходы на субсидию гражданам для оказания дополнительных мер социальной поддержки, направленных на соблюдение предельных (максимальных) индексов изменения размера платы за коммунальные услуги</t>
  </si>
  <si>
    <t>31</t>
  </si>
  <si>
    <t>1003</t>
  </si>
  <si>
    <t>9990000800</t>
  </si>
  <si>
    <t>31.1</t>
  </si>
  <si>
    <t>31.2</t>
  </si>
  <si>
    <t>31.4</t>
  </si>
  <si>
    <t>31.3</t>
  </si>
  <si>
    <t>31.5</t>
  </si>
  <si>
    <t>31.5.1</t>
  </si>
  <si>
    <t>31.6</t>
  </si>
  <si>
    <t>31.6.1</t>
  </si>
  <si>
    <t>31.7</t>
  </si>
  <si>
    <t>31.8</t>
  </si>
  <si>
    <t>31.9</t>
  </si>
  <si>
    <t>Приложение № 3 к отчету об исполнении бюджета муниципального образования поселок Никологоры Вязниковского района Владимирской области за 1 квартал 2023 года</t>
  </si>
  <si>
    <t>Распределение ассигнований из бюджета муниципального образования поселок Никологоры Вязниковского района Владимирской области за 1 квартал 2023 года по разделам, подразделам, целевым статьям и  видам расходов классификации расходов</t>
  </si>
  <si>
    <t>Всего расходов на 2023 год в тыс.руб.</t>
  </si>
  <si>
    <t>Исполнение за 1 квартал 2023 года в тыс.руб.</t>
  </si>
  <si>
    <t>Муниципальная программа "Дорожное хозяйство  муниципального образования поселок Никологоры на 2019-2025 годы"</t>
  </si>
  <si>
    <t>Расходы на дорожное хозяйство  муниципального образования поселок Никологоры на 2019-2025 годы, в том числе:</t>
  </si>
  <si>
    <t>в том числе расходы на реализацию мероприятий по предотвращению распространения борщевика Сосновского (за счет субсидии из областного бюджета)</t>
  </si>
  <si>
    <t>в том числе расходы на реализацию мероприятий по предотвращению распространения борщевика Сосновского (за счет средств местного бюджета</t>
  </si>
  <si>
    <t>в том числе расходы местного бюджета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</si>
</sst>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0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 Cyr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1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justify" wrapText="1"/>
    </xf>
    <xf numFmtId="0" fontId="14" fillId="0" borderId="10" xfId="0" applyFont="1" applyBorder="1" applyAlignment="1">
      <alignment horizontal="justify"/>
    </xf>
    <xf numFmtId="49" fontId="14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justify"/>
    </xf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0" fontId="19" fillId="0" borderId="12" xfId="53" applyFont="1" applyFill="1" applyBorder="1" applyAlignment="1">
      <alignment horizontal="justify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wrapText="1"/>
      <protection/>
    </xf>
    <xf numFmtId="49" fontId="10" fillId="0" borderId="10" xfId="0" applyNumberFormat="1" applyFont="1" applyBorder="1" applyAlignment="1">
      <alignment horizontal="center"/>
    </xf>
    <xf numFmtId="0" fontId="3" fillId="0" borderId="10" xfId="53" applyFont="1" applyFill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3" fillId="0" borderId="11" xfId="53" applyFont="1" applyBorder="1" applyAlignment="1">
      <alignment horizontal="justify" wrapText="1"/>
      <protection/>
    </xf>
    <xf numFmtId="49" fontId="3" fillId="0" borderId="11" xfId="53" applyNumberFormat="1" applyFont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justify" wrapText="1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2" fillId="0" borderId="10" xfId="53" applyFont="1" applyBorder="1" applyAlignment="1">
      <alignment horizontal="justify" wrapText="1"/>
      <protection/>
    </xf>
    <xf numFmtId="49" fontId="22" fillId="0" borderId="10" xfId="53" applyNumberFormat="1" applyFont="1" applyBorder="1" applyAlignment="1">
      <alignment horizontal="center"/>
      <protection/>
    </xf>
    <xf numFmtId="49" fontId="23" fillId="0" borderId="10" xfId="0" applyNumberFormat="1" applyFont="1" applyBorder="1" applyAlignment="1">
      <alignment horizontal="center"/>
    </xf>
    <xf numFmtId="172" fontId="23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53" applyFont="1" applyBorder="1" applyAlignment="1">
      <alignment horizontal="justify" wrapText="1"/>
      <protection/>
    </xf>
    <xf numFmtId="49" fontId="3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4" fillId="0" borderId="0" xfId="53" applyFont="1" applyBorder="1" applyAlignment="1">
      <alignment horizontal="justify"/>
      <protection/>
    </xf>
    <xf numFmtId="49" fontId="2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53" applyNumberFormat="1" applyFont="1" applyBorder="1" applyAlignment="1">
      <alignment horizontal="center" wrapText="1"/>
      <protection/>
    </xf>
    <xf numFmtId="49" fontId="5" fillId="0" borderId="0" xfId="53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24" fillId="0" borderId="0" xfId="53" applyFont="1" applyBorder="1" applyAlignment="1">
      <alignment horizontal="justify" wrapText="1"/>
      <protection/>
    </xf>
    <xf numFmtId="49" fontId="24" fillId="0" borderId="0" xfId="53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center" wrapText="1"/>
      <protection/>
    </xf>
    <xf numFmtId="49" fontId="21" fillId="0" borderId="0" xfId="0" applyNumberFormat="1" applyFont="1" applyBorder="1" applyAlignment="1">
      <alignment horizontal="center"/>
    </xf>
    <xf numFmtId="49" fontId="24" fillId="0" borderId="0" xfId="53" applyNumberFormat="1" applyFont="1" applyBorder="1" applyAlignment="1">
      <alignment horizontal="justify" wrapText="1"/>
      <protection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4" fillId="0" borderId="0" xfId="53" applyFont="1" applyBorder="1" applyAlignment="1">
      <alignment horizontal="justify" wrapText="1"/>
      <protection/>
    </xf>
    <xf numFmtId="49" fontId="4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justify" wrapText="1"/>
    </xf>
    <xf numFmtId="49" fontId="25" fillId="0" borderId="0" xfId="53" applyNumberFormat="1" applyFont="1" applyBorder="1" applyAlignment="1">
      <alignment horizontal="center"/>
      <protection/>
    </xf>
    <xf numFmtId="49" fontId="26" fillId="0" borderId="0" xfId="0" applyNumberFormat="1" applyFont="1" applyBorder="1" applyAlignment="1">
      <alignment horizontal="center"/>
    </xf>
    <xf numFmtId="0" fontId="13" fillId="0" borderId="0" xfId="53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3" fillId="0" borderId="0" xfId="53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2" fillId="0" borderId="11" xfId="53" applyFont="1" applyFill="1" applyBorder="1" applyAlignment="1">
      <alignment horizontal="center" wrapText="1"/>
      <protection/>
    </xf>
    <xf numFmtId="49" fontId="22" fillId="0" borderId="11" xfId="53" applyNumberFormat="1" applyFont="1" applyFill="1" applyBorder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wrapText="1"/>
    </xf>
    <xf numFmtId="172" fontId="22" fillId="0" borderId="1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49" fontId="30" fillId="0" borderId="10" xfId="53" applyNumberFormat="1" applyFont="1" applyBorder="1" applyAlignment="1">
      <alignment horizontal="center" wrapText="1"/>
      <protection/>
    </xf>
    <xf numFmtId="0" fontId="3" fillId="0" borderId="10" xfId="0" applyNumberFormat="1" applyFont="1" applyBorder="1" applyAlignment="1">
      <alignment horizontal="justify" wrapText="1"/>
    </xf>
    <xf numFmtId="0" fontId="10" fillId="0" borderId="14" xfId="0" applyFont="1" applyBorder="1" applyAlignment="1">
      <alignment horizontal="justify"/>
    </xf>
    <xf numFmtId="0" fontId="3" fillId="0" borderId="14" xfId="0" applyNumberFormat="1" applyFont="1" applyBorder="1" applyAlignment="1">
      <alignment horizontal="justify" wrapText="1"/>
    </xf>
    <xf numFmtId="49" fontId="9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32" borderId="11" xfId="53" applyNumberFormat="1" applyFont="1" applyFill="1" applyBorder="1" applyAlignment="1">
      <alignment horizontal="center" wrapText="1"/>
      <protection/>
    </xf>
    <xf numFmtId="0" fontId="3" fillId="0" borderId="13" xfId="0" applyFont="1" applyBorder="1" applyAlignment="1">
      <alignment horizontal="justify" wrapText="1"/>
    </xf>
    <xf numFmtId="49" fontId="9" fillId="0" borderId="14" xfId="0" applyNumberFormat="1" applyFont="1" applyBorder="1" applyAlignment="1">
      <alignment horizontal="justify" wrapText="1"/>
    </xf>
    <xf numFmtId="49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justify" wrapText="1"/>
    </xf>
    <xf numFmtId="49" fontId="31" fillId="0" borderId="14" xfId="0" applyNumberFormat="1" applyFont="1" applyBorder="1" applyAlignment="1">
      <alignment horizontal="justify" wrapText="1"/>
    </xf>
    <xf numFmtId="0" fontId="32" fillId="0" borderId="10" xfId="0" applyFont="1" applyBorder="1" applyAlignment="1">
      <alignment horizontal="center"/>
    </xf>
    <xf numFmtId="172" fontId="32" fillId="0" borderId="10" xfId="0" applyNumberFormat="1" applyFont="1" applyBorder="1" applyAlignment="1">
      <alignment horizontal="center"/>
    </xf>
    <xf numFmtId="49" fontId="3" fillId="0" borderId="13" xfId="53" applyNumberFormat="1" applyFont="1" applyBorder="1" applyAlignment="1">
      <alignment horizontal="center" wrapText="1"/>
      <protection/>
    </xf>
    <xf numFmtId="49" fontId="3" fillId="0" borderId="13" xfId="53" applyNumberFormat="1" applyFont="1" applyBorder="1" applyAlignment="1">
      <alignment horizontal="center"/>
      <protection/>
    </xf>
    <xf numFmtId="49" fontId="8" fillId="0" borderId="14" xfId="0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justify" wrapText="1"/>
    </xf>
    <xf numFmtId="0" fontId="3" fillId="0" borderId="14" xfId="0" applyFont="1" applyBorder="1" applyAlignment="1">
      <alignment horizontal="justify"/>
    </xf>
    <xf numFmtId="49" fontId="3" fillId="0" borderId="14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49" fontId="3" fillId="0" borderId="14" xfId="53" applyNumberFormat="1" applyFont="1" applyBorder="1" applyAlignment="1">
      <alignment horizontal="left" wrapText="1"/>
      <protection/>
    </xf>
    <xf numFmtId="49" fontId="3" fillId="0" borderId="14" xfId="0" applyNumberFormat="1" applyFont="1" applyBorder="1" applyAlignment="1">
      <alignment horizontal="justify" wrapText="1"/>
    </xf>
    <xf numFmtId="172" fontId="3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justify"/>
    </xf>
    <xf numFmtId="172" fontId="9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justify"/>
    </xf>
    <xf numFmtId="49" fontId="14" fillId="0" borderId="14" xfId="0" applyNumberFormat="1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justify"/>
    </xf>
    <xf numFmtId="49" fontId="8" fillId="0" borderId="14" xfId="0" applyNumberFormat="1" applyFont="1" applyBorder="1" applyAlignment="1">
      <alignment horizontal="justify" wrapText="1"/>
    </xf>
    <xf numFmtId="0" fontId="3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justify"/>
    </xf>
    <xf numFmtId="49" fontId="16" fillId="0" borderId="14" xfId="0" applyNumberFormat="1" applyFont="1" applyBorder="1" applyAlignment="1">
      <alignment horizontal="center"/>
    </xf>
    <xf numFmtId="172" fontId="16" fillId="0" borderId="14" xfId="0" applyNumberFormat="1" applyFont="1" applyBorder="1" applyAlignment="1">
      <alignment horizontal="center"/>
    </xf>
    <xf numFmtId="0" fontId="30" fillId="0" borderId="13" xfId="0" applyFont="1" applyBorder="1" applyAlignment="1">
      <alignment horizontal="justify" wrapText="1"/>
    </xf>
    <xf numFmtId="172" fontId="30" fillId="0" borderId="10" xfId="0" applyNumberFormat="1" applyFont="1" applyBorder="1" applyAlignment="1">
      <alignment horizontal="center"/>
    </xf>
    <xf numFmtId="172" fontId="33" fillId="0" borderId="10" xfId="0" applyNumberFormat="1" applyFont="1" applyBorder="1" applyAlignment="1">
      <alignment horizontal="center"/>
    </xf>
    <xf numFmtId="172" fontId="30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49" fontId="30" fillId="0" borderId="10" xfId="0" applyNumberFormat="1" applyFont="1" applyBorder="1" applyAlignment="1">
      <alignment horizontal="justify" wrapText="1"/>
    </xf>
    <xf numFmtId="0" fontId="30" fillId="0" borderId="16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49" fontId="3" fillId="0" borderId="12" xfId="0" applyNumberFormat="1" applyFont="1" applyBorder="1" applyAlignment="1">
      <alignment horizontal="center"/>
    </xf>
    <xf numFmtId="172" fontId="33" fillId="0" borderId="12" xfId="0" applyNumberFormat="1" applyFont="1" applyBorder="1" applyAlignment="1">
      <alignment horizontal="center"/>
    </xf>
    <xf numFmtId="0" fontId="30" fillId="0" borderId="12" xfId="0" applyFont="1" applyBorder="1" applyAlignment="1">
      <alignment horizontal="justify"/>
    </xf>
    <xf numFmtId="0" fontId="30" fillId="0" borderId="14" xfId="0" applyFont="1" applyBorder="1" applyAlignment="1">
      <alignment horizontal="justify"/>
    </xf>
    <xf numFmtId="49" fontId="30" fillId="0" borderId="14" xfId="53" applyNumberFormat="1" applyFont="1" applyBorder="1" applyAlignment="1">
      <alignment horizontal="left" wrapText="1"/>
      <protection/>
    </xf>
    <xf numFmtId="172" fontId="33" fillId="0" borderId="14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3" fillId="0" borderId="15" xfId="53" applyNumberFormat="1" applyFont="1" applyBorder="1" applyAlignment="1">
      <alignment horizontal="center" wrapText="1"/>
      <protection/>
    </xf>
    <xf numFmtId="49" fontId="10" fillId="0" borderId="17" xfId="0" applyNumberFormat="1" applyFont="1" applyBorder="1" applyAlignment="1">
      <alignment horizontal="left" wrapText="1"/>
    </xf>
    <xf numFmtId="49" fontId="3" fillId="0" borderId="18" xfId="53" applyNumberFormat="1" applyFont="1" applyBorder="1" applyAlignment="1">
      <alignment horizontal="center" wrapText="1"/>
      <protection/>
    </xf>
    <xf numFmtId="0" fontId="30" fillId="0" borderId="10" xfId="0" applyFont="1" applyBorder="1" applyAlignment="1">
      <alignment horizontal="justify" wrapText="1"/>
    </xf>
    <xf numFmtId="0" fontId="30" fillId="0" borderId="15" xfId="0" applyFont="1" applyBorder="1" applyAlignment="1">
      <alignment horizontal="justify" wrapText="1"/>
    </xf>
    <xf numFmtId="0" fontId="30" fillId="0" borderId="11" xfId="0" applyFont="1" applyBorder="1" applyAlignment="1">
      <alignment horizontal="justify" wrapText="1"/>
    </xf>
    <xf numFmtId="0" fontId="30" fillId="0" borderId="11" xfId="53" applyFont="1" applyBorder="1" applyAlignment="1">
      <alignment horizontal="justify"/>
      <protection/>
    </xf>
    <xf numFmtId="0" fontId="30" fillId="0" borderId="11" xfId="0" applyFont="1" applyBorder="1" applyAlignment="1">
      <alignment wrapText="1"/>
    </xf>
    <xf numFmtId="49" fontId="30" fillId="0" borderId="14" xfId="0" applyNumberFormat="1" applyFont="1" applyBorder="1" applyAlignment="1">
      <alignment horizontal="justify" wrapText="1"/>
    </xf>
    <xf numFmtId="0" fontId="9" fillId="0" borderId="15" xfId="0" applyFont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30" fillId="32" borderId="10" xfId="53" applyNumberFormat="1" applyFont="1" applyFill="1" applyBorder="1" applyAlignment="1">
      <alignment horizontal="center"/>
      <protection/>
    </xf>
    <xf numFmtId="49" fontId="3" fillId="32" borderId="10" xfId="53" applyNumberFormat="1" applyFont="1" applyFill="1" applyBorder="1" applyAlignment="1">
      <alignment horizontal="center" wrapText="1"/>
      <protection/>
    </xf>
    <xf numFmtId="49" fontId="3" fillId="32" borderId="10" xfId="53" applyNumberFormat="1" applyFont="1" applyFill="1" applyBorder="1" applyAlignment="1">
      <alignment horizontal="center"/>
      <protection/>
    </xf>
    <xf numFmtId="49" fontId="10" fillId="32" borderId="10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justify" wrapText="1"/>
    </xf>
    <xf numFmtId="0" fontId="3" fillId="0" borderId="14" xfId="0" applyFont="1" applyBorder="1" applyAlignment="1">
      <alignment horizontal="justify" wrapText="1"/>
    </xf>
    <xf numFmtId="49" fontId="30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justify"/>
    </xf>
    <xf numFmtId="0" fontId="3" fillId="32" borderId="11" xfId="0" applyFont="1" applyFill="1" applyBorder="1" applyAlignment="1">
      <alignment horizontal="justify" wrapText="1"/>
    </xf>
    <xf numFmtId="0" fontId="30" fillId="0" borderId="19" xfId="0" applyFont="1" applyBorder="1" applyAlignment="1">
      <alignment horizontal="justify"/>
    </xf>
    <xf numFmtId="49" fontId="3" fillId="0" borderId="19" xfId="0" applyNumberFormat="1" applyFont="1" applyBorder="1" applyAlignment="1">
      <alignment horizontal="center"/>
    </xf>
    <xf numFmtId="172" fontId="33" fillId="0" borderId="19" xfId="0" applyNumberFormat="1" applyFont="1" applyBorder="1" applyAlignment="1">
      <alignment horizontal="center"/>
    </xf>
    <xf numFmtId="49" fontId="3" fillId="0" borderId="20" xfId="53" applyNumberFormat="1" applyFont="1" applyBorder="1" applyAlignment="1">
      <alignment horizontal="center" wrapText="1"/>
      <protection/>
    </xf>
    <xf numFmtId="49" fontId="3" fillId="0" borderId="20" xfId="53" applyNumberFormat="1" applyFont="1" applyBorder="1" applyAlignment="1">
      <alignment horizontal="center"/>
      <protection/>
    </xf>
    <xf numFmtId="49" fontId="30" fillId="0" borderId="19" xfId="0" applyNumberFormat="1" applyFont="1" applyBorder="1" applyAlignment="1">
      <alignment horizontal="center"/>
    </xf>
    <xf numFmtId="172" fontId="32" fillId="32" borderId="10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0" fillId="0" borderId="11" xfId="53" applyNumberFormat="1" applyFont="1" applyBorder="1" applyAlignment="1">
      <alignment horizontal="center" wrapText="1"/>
      <protection/>
    </xf>
    <xf numFmtId="0" fontId="31" fillId="0" borderId="11" xfId="0" applyFont="1" applyBorder="1" applyAlignment="1">
      <alignment horizontal="justify" wrapText="1"/>
    </xf>
    <xf numFmtId="49" fontId="30" fillId="0" borderId="12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172" fontId="32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172" fontId="33" fillId="0" borderId="18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3" fillId="0" borderId="15" xfId="53" applyNumberFormat="1" applyFont="1" applyBorder="1" applyAlignment="1">
      <alignment horizontal="center"/>
      <protection/>
    </xf>
    <xf numFmtId="49" fontId="32" fillId="0" borderId="15" xfId="0" applyNumberFormat="1" applyFont="1" applyBorder="1" applyAlignment="1">
      <alignment horizontal="center"/>
    </xf>
    <xf numFmtId="172" fontId="32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172" fontId="30" fillId="0" borderId="15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justify" wrapText="1"/>
    </xf>
    <xf numFmtId="49" fontId="9" fillId="33" borderId="11" xfId="0" applyNumberFormat="1" applyFont="1" applyFill="1" applyBorder="1" applyAlignment="1">
      <alignment horizontal="center"/>
    </xf>
    <xf numFmtId="49" fontId="31" fillId="33" borderId="11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30" fillId="0" borderId="11" xfId="53" applyNumberFormat="1" applyFont="1" applyBorder="1" applyAlignment="1">
      <alignment horizontal="left" wrapText="1"/>
      <protection/>
    </xf>
    <xf numFmtId="172" fontId="68" fillId="0" borderId="10" xfId="0" applyNumberFormat="1" applyFont="1" applyBorder="1" applyAlignment="1">
      <alignment horizontal="center"/>
    </xf>
    <xf numFmtId="0" fontId="69" fillId="0" borderId="11" xfId="0" applyFont="1" applyBorder="1" applyAlignment="1">
      <alignment horizontal="justify" wrapText="1"/>
    </xf>
    <xf numFmtId="49" fontId="68" fillId="0" borderId="10" xfId="0" applyNumberFormat="1" applyFont="1" applyBorder="1" applyAlignment="1">
      <alignment horizontal="center"/>
    </xf>
    <xf numFmtId="0" fontId="69" fillId="0" borderId="11" xfId="0" applyFont="1" applyBorder="1" applyAlignment="1">
      <alignment wrapText="1"/>
    </xf>
    <xf numFmtId="49" fontId="69" fillId="0" borderId="11" xfId="53" applyNumberFormat="1" applyFont="1" applyBorder="1" applyAlignment="1">
      <alignment horizontal="center" wrapText="1"/>
      <protection/>
    </xf>
    <xf numFmtId="49" fontId="69" fillId="0" borderId="13" xfId="0" applyNumberFormat="1" applyFont="1" applyBorder="1" applyAlignment="1">
      <alignment horizontal="center"/>
    </xf>
    <xf numFmtId="49" fontId="68" fillId="0" borderId="16" xfId="0" applyNumberFormat="1" applyFont="1" applyBorder="1" applyAlignment="1">
      <alignment horizontal="center"/>
    </xf>
    <xf numFmtId="49" fontId="69" fillId="0" borderId="16" xfId="53" applyNumberFormat="1" applyFont="1" applyBorder="1" applyAlignment="1">
      <alignment horizontal="center" wrapText="1"/>
      <protection/>
    </xf>
    <xf numFmtId="49" fontId="69" fillId="0" borderId="21" xfId="53" applyNumberFormat="1" applyFont="1" applyBorder="1" applyAlignment="1">
      <alignment horizontal="center" wrapText="1"/>
      <protection/>
    </xf>
    <xf numFmtId="172" fontId="68" fillId="0" borderId="16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justify"/>
    </xf>
    <xf numFmtId="49" fontId="30" fillId="0" borderId="11" xfId="0" applyNumberFormat="1" applyFont="1" applyBorder="1" applyAlignment="1">
      <alignment wrapText="1"/>
    </xf>
    <xf numFmtId="49" fontId="69" fillId="0" borderId="16" xfId="0" applyNumberFormat="1" applyFont="1" applyBorder="1" applyAlignment="1">
      <alignment horizontal="justify" wrapText="1"/>
    </xf>
    <xf numFmtId="172" fontId="68" fillId="32" borderId="10" xfId="0" applyNumberFormat="1" applyFont="1" applyFill="1" applyBorder="1" applyAlignment="1">
      <alignment horizontal="center"/>
    </xf>
    <xf numFmtId="172" fontId="32" fillId="32" borderId="11" xfId="0" applyNumberFormat="1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172" fontId="68" fillId="33" borderId="10" xfId="0" applyNumberFormat="1" applyFont="1" applyFill="1" applyBorder="1" applyAlignment="1">
      <alignment horizontal="center"/>
    </xf>
    <xf numFmtId="172" fontId="69" fillId="0" borderId="14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69" fillId="33" borderId="21" xfId="53" applyNumberFormat="1" applyFont="1" applyFill="1" applyBorder="1" applyAlignment="1">
      <alignment horizontal="center"/>
      <protection/>
    </xf>
    <xf numFmtId="172" fontId="32" fillId="33" borderId="10" xfId="0" applyNumberFormat="1" applyFont="1" applyFill="1" applyBorder="1" applyAlignment="1">
      <alignment horizontal="center"/>
    </xf>
    <xf numFmtId="1" fontId="4" fillId="0" borderId="0" xfId="53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72" fontId="30" fillId="0" borderId="12" xfId="0" applyNumberFormat="1" applyFont="1" applyBorder="1" applyAlignment="1">
      <alignment horizontal="center"/>
    </xf>
    <xf numFmtId="0" fontId="30" fillId="33" borderId="10" xfId="0" applyFont="1" applyFill="1" applyBorder="1" applyAlignment="1">
      <alignment horizontal="justify" wrapText="1"/>
    </xf>
    <xf numFmtId="0" fontId="30" fillId="33" borderId="11" xfId="0" applyFont="1" applyFill="1" applyBorder="1" applyAlignment="1">
      <alignment horizontal="justify" wrapText="1"/>
    </xf>
    <xf numFmtId="0" fontId="30" fillId="33" borderId="11" xfId="53" applyNumberFormat="1" applyFont="1" applyFill="1" applyBorder="1" applyAlignment="1">
      <alignment horizontal="left" wrapText="1"/>
      <protection/>
    </xf>
    <xf numFmtId="0" fontId="30" fillId="33" borderId="11" xfId="0" applyFont="1" applyFill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3" fillId="0" borderId="12" xfId="53" applyNumberFormat="1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/>
      <protection/>
    </xf>
    <xf numFmtId="172" fontId="32" fillId="0" borderId="12" xfId="0" applyNumberFormat="1" applyFont="1" applyBorder="1" applyAlignment="1">
      <alignment horizontal="center"/>
    </xf>
    <xf numFmtId="49" fontId="3" fillId="0" borderId="11" xfId="53" applyNumberFormat="1" applyFont="1" applyBorder="1" applyAlignment="1">
      <alignment horizontal="center"/>
      <protection/>
    </xf>
    <xf numFmtId="172" fontId="68" fillId="0" borderId="11" xfId="0" applyNumberFormat="1" applyFont="1" applyBorder="1" applyAlignment="1">
      <alignment horizontal="center"/>
    </xf>
    <xf numFmtId="172" fontId="68" fillId="0" borderId="15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 wrapText="1"/>
    </xf>
    <xf numFmtId="0" fontId="30" fillId="0" borderId="17" xfId="0" applyFont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30" fillId="33" borderId="15" xfId="0" applyFont="1" applyFill="1" applyBorder="1" applyAlignment="1">
      <alignment horizontal="justify" wrapText="1"/>
    </xf>
    <xf numFmtId="49" fontId="30" fillId="33" borderId="14" xfId="0" applyNumberFormat="1" applyFont="1" applyFill="1" applyBorder="1" applyAlignment="1">
      <alignment horizontal="justify" wrapText="1"/>
    </xf>
    <xf numFmtId="0" fontId="3" fillId="33" borderId="18" xfId="0" applyFont="1" applyFill="1" applyBorder="1" applyAlignment="1">
      <alignment horizontal="justify" wrapText="1"/>
    </xf>
    <xf numFmtId="49" fontId="3" fillId="33" borderId="14" xfId="0" applyNumberFormat="1" applyFont="1" applyFill="1" applyBorder="1" applyAlignment="1">
      <alignment horizontal="justify" wrapText="1"/>
    </xf>
    <xf numFmtId="0" fontId="3" fillId="33" borderId="11" xfId="0" applyFont="1" applyFill="1" applyBorder="1" applyAlignment="1">
      <alignment horizontal="justify" wrapText="1"/>
    </xf>
    <xf numFmtId="0" fontId="30" fillId="33" borderId="10" xfId="0" applyFont="1" applyFill="1" applyBorder="1" applyAlignment="1">
      <alignment horizontal="justify"/>
    </xf>
    <xf numFmtId="0" fontId="30" fillId="33" borderId="18" xfId="0" applyFont="1" applyFill="1" applyBorder="1" applyAlignment="1">
      <alignment horizontal="justify"/>
    </xf>
    <xf numFmtId="49" fontId="3" fillId="33" borderId="14" xfId="53" applyNumberFormat="1" applyFont="1" applyFill="1" applyBorder="1" applyAlignment="1">
      <alignment horizontal="left" wrapText="1"/>
      <protection/>
    </xf>
    <xf numFmtId="0" fontId="3" fillId="33" borderId="14" xfId="0" applyFont="1" applyFill="1" applyBorder="1" applyAlignment="1">
      <alignment horizontal="justify"/>
    </xf>
    <xf numFmtId="0" fontId="10" fillId="33" borderId="14" xfId="0" applyFont="1" applyFill="1" applyBorder="1" applyAlignment="1">
      <alignment horizontal="justify"/>
    </xf>
    <xf numFmtId="0" fontId="3" fillId="33" borderId="11" xfId="53" applyFont="1" applyFill="1" applyBorder="1" applyAlignment="1">
      <alignment horizontal="justify" wrapText="1"/>
      <protection/>
    </xf>
    <xf numFmtId="0" fontId="30" fillId="33" borderId="11" xfId="53" applyFont="1" applyFill="1" applyBorder="1" applyAlignment="1">
      <alignment horizontal="justify"/>
      <protection/>
    </xf>
    <xf numFmtId="49" fontId="30" fillId="33" borderId="11" xfId="53" applyNumberFormat="1" applyFont="1" applyFill="1" applyBorder="1" applyAlignment="1">
      <alignment horizontal="left" wrapText="1"/>
      <protection/>
    </xf>
    <xf numFmtId="0" fontId="3" fillId="33" borderId="10" xfId="53" applyFont="1" applyFill="1" applyBorder="1" applyAlignment="1">
      <alignment horizontal="justify" wrapText="1"/>
      <protection/>
    </xf>
    <xf numFmtId="49" fontId="10" fillId="0" borderId="14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left" wrapText="1"/>
    </xf>
    <xf numFmtId="49" fontId="3" fillId="0" borderId="14" xfId="53" applyNumberFormat="1" applyFont="1" applyBorder="1" applyAlignment="1">
      <alignment horizontal="center" wrapText="1"/>
      <protection/>
    </xf>
    <xf numFmtId="49" fontId="3" fillId="0" borderId="14" xfId="53" applyNumberFormat="1" applyFont="1" applyBorder="1" applyAlignment="1">
      <alignment horizontal="center"/>
      <protection/>
    </xf>
    <xf numFmtId="172" fontId="68" fillId="0" borderId="14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justify" wrapText="1"/>
    </xf>
    <xf numFmtId="0" fontId="30" fillId="0" borderId="18" xfId="0" applyFont="1" applyBorder="1" applyAlignment="1">
      <alignment horizontal="justify" wrapText="1"/>
    </xf>
    <xf numFmtId="0" fontId="20" fillId="0" borderId="10" xfId="53" applyNumberFormat="1" applyFont="1" applyBorder="1" applyAlignment="1">
      <alignment horizontal="center" vertical="center" wrapText="1"/>
      <protection/>
    </xf>
    <xf numFmtId="49" fontId="3" fillId="33" borderId="14" xfId="0" applyNumberFormat="1" applyFont="1" applyFill="1" applyBorder="1" applyAlignment="1">
      <alignment horizontal="justify"/>
    </xf>
    <xf numFmtId="172" fontId="3" fillId="33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1" fontId="4" fillId="0" borderId="0" xfId="53" applyNumberFormat="1" applyFont="1" applyBorder="1" applyAlignment="1">
      <alignment horizontal="center"/>
      <protection/>
    </xf>
    <xf numFmtId="1" fontId="4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wrapText="1"/>
    </xf>
    <xf numFmtId="49" fontId="68" fillId="0" borderId="14" xfId="0" applyNumberFormat="1" applyFont="1" applyBorder="1" applyAlignment="1">
      <alignment horizontal="center"/>
    </xf>
    <xf numFmtId="49" fontId="69" fillId="0" borderId="14" xfId="0" applyNumberFormat="1" applyFont="1" applyBorder="1" applyAlignment="1">
      <alignment horizontal="justify" wrapText="1"/>
    </xf>
    <xf numFmtId="49" fontId="69" fillId="0" borderId="14" xfId="53" applyNumberFormat="1" applyFont="1" applyBorder="1" applyAlignment="1">
      <alignment horizontal="center" wrapText="1"/>
      <protection/>
    </xf>
    <xf numFmtId="49" fontId="69" fillId="33" borderId="14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zoomScalePageLayoutView="0" workbookViewId="0" topLeftCell="A1">
      <pane xSplit="1" ySplit="10" topLeftCell="B2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211" sqref="G211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10.875" style="2" customWidth="1"/>
    <col min="4" max="4" width="9.125" style="2" customWidth="1"/>
    <col min="5" max="7" width="15.125" style="3" customWidth="1"/>
  </cols>
  <sheetData>
    <row r="1" spans="1:7" ht="12.75" customHeight="1">
      <c r="A1" s="4"/>
      <c r="B1" s="5"/>
      <c r="C1" s="251"/>
      <c r="D1" s="251"/>
      <c r="E1" s="291" t="s">
        <v>364</v>
      </c>
      <c r="F1" s="291"/>
      <c r="G1" s="291"/>
    </row>
    <row r="2" spans="1:7" ht="5.25" customHeight="1">
      <c r="A2" s="4"/>
      <c r="B2" s="5"/>
      <c r="C2" s="251"/>
      <c r="D2" s="251"/>
      <c r="E2" s="291"/>
      <c r="F2" s="291"/>
      <c r="G2" s="291"/>
    </row>
    <row r="3" spans="1:7" ht="29.25" customHeight="1">
      <c r="A3" s="4"/>
      <c r="B3" s="6"/>
      <c r="C3" s="251"/>
      <c r="D3" s="251"/>
      <c r="E3" s="291"/>
      <c r="F3" s="291"/>
      <c r="G3" s="291"/>
    </row>
    <row r="4" spans="1:7" ht="12.75">
      <c r="A4" s="4"/>
      <c r="B4" s="6"/>
      <c r="C4" s="114"/>
      <c r="D4" s="114"/>
      <c r="E4" s="114"/>
      <c r="F4" s="114"/>
      <c r="G4" s="114"/>
    </row>
    <row r="5" spans="1:7" ht="30.75" customHeight="1">
      <c r="A5" s="293" t="s">
        <v>365</v>
      </c>
      <c r="B5" s="293"/>
      <c r="C5" s="293"/>
      <c r="D5" s="293"/>
      <c r="E5" s="293"/>
      <c r="F5" s="293"/>
      <c r="G5" s="293"/>
    </row>
    <row r="6" spans="1:7" ht="12.75">
      <c r="A6" s="294"/>
      <c r="B6" s="294"/>
      <c r="C6" s="294"/>
      <c r="D6" s="294"/>
      <c r="E6" s="294"/>
      <c r="F6" s="294"/>
      <c r="G6" s="294"/>
    </row>
    <row r="7" spans="1:7" ht="12.75">
      <c r="A7" s="9"/>
      <c r="B7" s="8"/>
      <c r="C7" s="8"/>
      <c r="D7" s="8"/>
      <c r="E7" s="8"/>
      <c r="F7" s="8"/>
      <c r="G7" s="8"/>
    </row>
    <row r="8" spans="1:7" ht="12.75" customHeight="1">
      <c r="A8" s="295" t="s">
        <v>0</v>
      </c>
      <c r="B8" s="296" t="s">
        <v>1</v>
      </c>
      <c r="C8" s="297" t="s">
        <v>2</v>
      </c>
      <c r="D8" s="297" t="s">
        <v>3</v>
      </c>
      <c r="E8" s="292" t="s">
        <v>366</v>
      </c>
      <c r="F8" s="292" t="s">
        <v>367</v>
      </c>
      <c r="G8" s="292" t="s">
        <v>341</v>
      </c>
    </row>
    <row r="9" spans="1:7" ht="29.25" customHeight="1">
      <c r="A9" s="295"/>
      <c r="B9" s="296"/>
      <c r="C9" s="297"/>
      <c r="D9" s="297"/>
      <c r="E9" s="292"/>
      <c r="F9" s="292"/>
      <c r="G9" s="292"/>
    </row>
    <row r="10" spans="1:7" ht="12" customHeight="1">
      <c r="A10" s="10">
        <v>1</v>
      </c>
      <c r="B10" s="116">
        <v>2</v>
      </c>
      <c r="C10" s="11">
        <v>3</v>
      </c>
      <c r="D10" s="11">
        <v>4</v>
      </c>
      <c r="E10" s="12">
        <v>5</v>
      </c>
      <c r="F10" s="12">
        <v>6</v>
      </c>
      <c r="G10" s="12">
        <v>7</v>
      </c>
    </row>
    <row r="11" spans="1:7" ht="12.75">
      <c r="A11" s="13" t="s">
        <v>4</v>
      </c>
      <c r="B11" s="14" t="s">
        <v>5</v>
      </c>
      <c r="C11" s="14" t="s">
        <v>115</v>
      </c>
      <c r="D11" s="14" t="s">
        <v>6</v>
      </c>
      <c r="E11" s="15">
        <f>+E12+E24+E28</f>
        <v>12702.2</v>
      </c>
      <c r="F11" s="15">
        <f>+F12+F24+F28</f>
        <v>2329.5</v>
      </c>
      <c r="G11" s="15">
        <f aca="true" t="shared" si="0" ref="G11:G20">F11/E11*100</f>
        <v>18.33934279101258</v>
      </c>
    </row>
    <row r="12" spans="1:7" s="25" customFormat="1" ht="64.5" customHeight="1">
      <c r="A12" s="16" t="s">
        <v>83</v>
      </c>
      <c r="B12" s="17" t="s">
        <v>7</v>
      </c>
      <c r="C12" s="17" t="s">
        <v>115</v>
      </c>
      <c r="D12" s="17" t="s">
        <v>6</v>
      </c>
      <c r="E12" s="18">
        <f>E16+E13+E21</f>
        <v>10804.5</v>
      </c>
      <c r="F12" s="18">
        <f>F16+F13+F21</f>
        <v>1830.3000000000002</v>
      </c>
      <c r="G12" s="18">
        <f t="shared" si="0"/>
        <v>16.940163820630293</v>
      </c>
    </row>
    <row r="13" spans="1:7" s="24" customFormat="1" ht="21.75" customHeight="1">
      <c r="A13" s="20" t="s">
        <v>154</v>
      </c>
      <c r="B13" s="21" t="s">
        <v>7</v>
      </c>
      <c r="C13" s="21" t="s">
        <v>116</v>
      </c>
      <c r="D13" s="21" t="s">
        <v>6</v>
      </c>
      <c r="E13" s="22">
        <f>E14</f>
        <v>1133.6</v>
      </c>
      <c r="F13" s="22">
        <f>F14</f>
        <v>203</v>
      </c>
      <c r="G13" s="22">
        <f t="shared" si="0"/>
        <v>17.9075511644319</v>
      </c>
    </row>
    <row r="14" spans="1:7" ht="58.5" customHeight="1">
      <c r="A14" s="26" t="s">
        <v>70</v>
      </c>
      <c r="B14" s="21" t="s">
        <v>7</v>
      </c>
      <c r="C14" s="21" t="s">
        <v>116</v>
      </c>
      <c r="D14" s="21" t="s">
        <v>63</v>
      </c>
      <c r="E14" s="160">
        <f>E15</f>
        <v>1133.6</v>
      </c>
      <c r="F14" s="160">
        <f>F15</f>
        <v>203</v>
      </c>
      <c r="G14" s="160">
        <f t="shared" si="0"/>
        <v>17.9075511644319</v>
      </c>
    </row>
    <row r="15" spans="1:7" ht="24" customHeight="1">
      <c r="A15" s="26" t="s">
        <v>99</v>
      </c>
      <c r="B15" s="21" t="s">
        <v>7</v>
      </c>
      <c r="C15" s="21" t="s">
        <v>116</v>
      </c>
      <c r="D15" s="21" t="s">
        <v>98</v>
      </c>
      <c r="E15" s="160">
        <v>1133.6</v>
      </c>
      <c r="F15" s="160">
        <v>203</v>
      </c>
      <c r="G15" s="160">
        <f t="shared" si="0"/>
        <v>17.9075511644319</v>
      </c>
    </row>
    <row r="16" spans="1:7" s="24" customFormat="1" ht="22.5" customHeight="1">
      <c r="A16" s="26" t="s">
        <v>155</v>
      </c>
      <c r="B16" s="21" t="s">
        <v>7</v>
      </c>
      <c r="C16" s="21" t="s">
        <v>117</v>
      </c>
      <c r="D16" s="21" t="s">
        <v>6</v>
      </c>
      <c r="E16" s="160">
        <f>E17+E19</f>
        <v>9548.9</v>
      </c>
      <c r="F16" s="160">
        <f>F17+F19</f>
        <v>1596.8000000000002</v>
      </c>
      <c r="G16" s="160">
        <f t="shared" si="0"/>
        <v>16.722344982144545</v>
      </c>
    </row>
    <row r="17" spans="1:7" s="24" customFormat="1" ht="57" customHeight="1">
      <c r="A17" s="26" t="s">
        <v>70</v>
      </c>
      <c r="B17" s="21" t="s">
        <v>7</v>
      </c>
      <c r="C17" s="21" t="s">
        <v>118</v>
      </c>
      <c r="D17" s="21" t="s">
        <v>63</v>
      </c>
      <c r="E17" s="160">
        <f>E18</f>
        <v>9391.6</v>
      </c>
      <c r="F17" s="160">
        <f>F18</f>
        <v>1513.4</v>
      </c>
      <c r="G17" s="160">
        <f t="shared" si="0"/>
        <v>16.114400102219005</v>
      </c>
    </row>
    <row r="18" spans="1:7" s="24" customFormat="1" ht="27" customHeight="1">
      <c r="A18" s="26" t="s">
        <v>99</v>
      </c>
      <c r="B18" s="21" t="s">
        <v>7</v>
      </c>
      <c r="C18" s="21" t="s">
        <v>118</v>
      </c>
      <c r="D18" s="21" t="s">
        <v>98</v>
      </c>
      <c r="E18" s="160">
        <v>9391.6</v>
      </c>
      <c r="F18" s="160">
        <v>1513.4</v>
      </c>
      <c r="G18" s="160">
        <f t="shared" si="0"/>
        <v>16.114400102219005</v>
      </c>
    </row>
    <row r="19" spans="1:7" s="24" customFormat="1" ht="22.5" customHeight="1">
      <c r="A19" s="26" t="s">
        <v>162</v>
      </c>
      <c r="B19" s="21" t="s">
        <v>7</v>
      </c>
      <c r="C19" s="21" t="s">
        <v>119</v>
      </c>
      <c r="D19" s="21" t="s">
        <v>64</v>
      </c>
      <c r="E19" s="160">
        <f>E20</f>
        <v>157.3</v>
      </c>
      <c r="F19" s="160">
        <f>F20</f>
        <v>83.4</v>
      </c>
      <c r="G19" s="160">
        <f t="shared" si="0"/>
        <v>53.01970756516211</v>
      </c>
    </row>
    <row r="20" spans="1:7" s="24" customFormat="1" ht="22.5" customHeight="1">
      <c r="A20" s="26" t="s">
        <v>101</v>
      </c>
      <c r="B20" s="21" t="s">
        <v>7</v>
      </c>
      <c r="C20" s="21" t="s">
        <v>119</v>
      </c>
      <c r="D20" s="21" t="s">
        <v>100</v>
      </c>
      <c r="E20" s="160">
        <v>157.3</v>
      </c>
      <c r="F20" s="160">
        <v>83.4</v>
      </c>
      <c r="G20" s="160">
        <f t="shared" si="0"/>
        <v>53.01970756516211</v>
      </c>
    </row>
    <row r="21" spans="1:7" ht="80.25" customHeight="1">
      <c r="A21" s="118" t="s">
        <v>91</v>
      </c>
      <c r="B21" s="21" t="s">
        <v>7</v>
      </c>
      <c r="C21" s="21" t="s">
        <v>120</v>
      </c>
      <c r="D21" s="21" t="s">
        <v>6</v>
      </c>
      <c r="E21" s="160">
        <f>E22</f>
        <v>122</v>
      </c>
      <c r="F21" s="160">
        <f>F22</f>
        <v>30.5</v>
      </c>
      <c r="G21" s="160">
        <f aca="true" t="shared" si="1" ref="G21:G52">F21/E21*100</f>
        <v>25</v>
      </c>
    </row>
    <row r="22" spans="1:7" ht="18" customHeight="1">
      <c r="A22" s="26" t="s">
        <v>74</v>
      </c>
      <c r="B22" s="21" t="s">
        <v>7</v>
      </c>
      <c r="C22" s="21" t="s">
        <v>120</v>
      </c>
      <c r="D22" s="21" t="s">
        <v>69</v>
      </c>
      <c r="E22" s="160">
        <f>E23</f>
        <v>122</v>
      </c>
      <c r="F22" s="160">
        <f>F23</f>
        <v>30.5</v>
      </c>
      <c r="G22" s="160">
        <f t="shared" si="1"/>
        <v>25</v>
      </c>
    </row>
    <row r="23" spans="1:7" ht="18" customHeight="1">
      <c r="A23" s="26" t="s">
        <v>85</v>
      </c>
      <c r="B23" s="21" t="s">
        <v>7</v>
      </c>
      <c r="C23" s="21" t="s">
        <v>120</v>
      </c>
      <c r="D23" s="21" t="s">
        <v>86</v>
      </c>
      <c r="E23" s="220">
        <v>122</v>
      </c>
      <c r="F23" s="220">
        <v>30.5</v>
      </c>
      <c r="G23" s="220">
        <f t="shared" si="1"/>
        <v>25</v>
      </c>
    </row>
    <row r="24" spans="1:7" s="25" customFormat="1" ht="17.25" customHeight="1">
      <c r="A24" s="28" t="s">
        <v>87</v>
      </c>
      <c r="B24" s="121" t="s">
        <v>53</v>
      </c>
      <c r="C24" s="17" t="s">
        <v>115</v>
      </c>
      <c r="D24" s="17" t="s">
        <v>6</v>
      </c>
      <c r="E24" s="195">
        <f aca="true" t="shared" si="2" ref="E24:F26">E25</f>
        <v>11.7</v>
      </c>
      <c r="F24" s="195">
        <f t="shared" si="2"/>
        <v>0</v>
      </c>
      <c r="G24" s="195">
        <f t="shared" si="1"/>
        <v>0</v>
      </c>
    </row>
    <row r="25" spans="1:7" s="25" customFormat="1" ht="15.75" customHeight="1">
      <c r="A25" s="36" t="s">
        <v>8</v>
      </c>
      <c r="B25" s="122" t="s">
        <v>53</v>
      </c>
      <c r="C25" s="21" t="s">
        <v>121</v>
      </c>
      <c r="D25" s="21" t="s">
        <v>6</v>
      </c>
      <c r="E25" s="22">
        <f t="shared" si="2"/>
        <v>11.7</v>
      </c>
      <c r="F25" s="22">
        <f t="shared" si="2"/>
        <v>0</v>
      </c>
      <c r="G25" s="22">
        <f t="shared" si="1"/>
        <v>0</v>
      </c>
    </row>
    <row r="26" spans="1:7" s="23" customFormat="1" ht="14.25" customHeight="1">
      <c r="A26" s="20" t="s">
        <v>71</v>
      </c>
      <c r="B26" s="122" t="s">
        <v>53</v>
      </c>
      <c r="C26" s="21" t="s">
        <v>121</v>
      </c>
      <c r="D26" s="21" t="s">
        <v>65</v>
      </c>
      <c r="E26" s="22">
        <f t="shared" si="2"/>
        <v>11.7</v>
      </c>
      <c r="F26" s="22">
        <f t="shared" si="2"/>
        <v>0</v>
      </c>
      <c r="G26" s="22">
        <f t="shared" si="1"/>
        <v>0</v>
      </c>
    </row>
    <row r="27" spans="1:7" s="23" customFormat="1" ht="14.25" customHeight="1">
      <c r="A27" s="20" t="s">
        <v>88</v>
      </c>
      <c r="B27" s="122" t="s">
        <v>53</v>
      </c>
      <c r="C27" s="21" t="s">
        <v>121</v>
      </c>
      <c r="D27" s="21" t="s">
        <v>89</v>
      </c>
      <c r="E27" s="22">
        <v>11.7</v>
      </c>
      <c r="F27" s="22">
        <v>0</v>
      </c>
      <c r="G27" s="22">
        <f t="shared" si="1"/>
        <v>0</v>
      </c>
    </row>
    <row r="28" spans="1:7" s="23" customFormat="1" ht="14.25" customHeight="1">
      <c r="A28" s="16" t="s">
        <v>77</v>
      </c>
      <c r="B28" s="121" t="s">
        <v>76</v>
      </c>
      <c r="C28" s="17" t="s">
        <v>115</v>
      </c>
      <c r="D28" s="17" t="s">
        <v>6</v>
      </c>
      <c r="E28" s="18">
        <f>E29+E35</f>
        <v>1886</v>
      </c>
      <c r="F28" s="18">
        <f>F29+F35</f>
        <v>499.2</v>
      </c>
      <c r="G28" s="18">
        <f t="shared" si="1"/>
        <v>26.468716861081653</v>
      </c>
    </row>
    <row r="29" spans="1:7" s="23" customFormat="1" ht="58.5" customHeight="1">
      <c r="A29" s="266" t="s">
        <v>295</v>
      </c>
      <c r="B29" s="122" t="s">
        <v>76</v>
      </c>
      <c r="C29" s="21" t="s">
        <v>179</v>
      </c>
      <c r="D29" s="21" t="s">
        <v>6</v>
      </c>
      <c r="E29" s="22">
        <f>E30</f>
        <v>1775.6</v>
      </c>
      <c r="F29" s="22">
        <f>F30</f>
        <v>492</v>
      </c>
      <c r="G29" s="22">
        <f t="shared" si="1"/>
        <v>27.708943455733277</v>
      </c>
    </row>
    <row r="30" spans="1:7" s="23" customFormat="1" ht="47.25" customHeight="1">
      <c r="A30" s="266" t="s">
        <v>296</v>
      </c>
      <c r="B30" s="122" t="s">
        <v>76</v>
      </c>
      <c r="C30" s="21" t="s">
        <v>201</v>
      </c>
      <c r="D30" s="21" t="s">
        <v>6</v>
      </c>
      <c r="E30" s="22">
        <f>E31+E33</f>
        <v>1775.6</v>
      </c>
      <c r="F30" s="22">
        <f>F31+F33</f>
        <v>492</v>
      </c>
      <c r="G30" s="22">
        <f t="shared" si="1"/>
        <v>27.708943455733277</v>
      </c>
    </row>
    <row r="31" spans="1:7" s="23" customFormat="1" ht="22.5" customHeight="1">
      <c r="A31" s="20" t="s">
        <v>162</v>
      </c>
      <c r="B31" s="122" t="s">
        <v>76</v>
      </c>
      <c r="C31" s="21" t="s">
        <v>201</v>
      </c>
      <c r="D31" s="21" t="s">
        <v>64</v>
      </c>
      <c r="E31" s="22">
        <f>E32</f>
        <v>1754.6</v>
      </c>
      <c r="F31" s="22">
        <f>F32</f>
        <v>492</v>
      </c>
      <c r="G31" s="22">
        <f t="shared" si="1"/>
        <v>28.04057904935598</v>
      </c>
    </row>
    <row r="32" spans="1:7" s="23" customFormat="1" ht="22.5" customHeight="1">
      <c r="A32" s="20" t="s">
        <v>101</v>
      </c>
      <c r="B32" s="122" t="s">
        <v>76</v>
      </c>
      <c r="C32" s="21" t="s">
        <v>201</v>
      </c>
      <c r="D32" s="21" t="s">
        <v>100</v>
      </c>
      <c r="E32" s="22">
        <v>1754.6</v>
      </c>
      <c r="F32" s="22">
        <v>492</v>
      </c>
      <c r="G32" s="22">
        <f t="shared" si="1"/>
        <v>28.04057904935598</v>
      </c>
    </row>
    <row r="33" spans="1:7" s="23" customFormat="1" ht="15.75" customHeight="1">
      <c r="A33" s="20" t="s">
        <v>71</v>
      </c>
      <c r="B33" s="122" t="s">
        <v>76</v>
      </c>
      <c r="C33" s="21" t="s">
        <v>201</v>
      </c>
      <c r="D33" s="21" t="s">
        <v>65</v>
      </c>
      <c r="E33" s="22">
        <f>E34</f>
        <v>21</v>
      </c>
      <c r="F33" s="22">
        <f>F34</f>
        <v>0</v>
      </c>
      <c r="G33" s="22">
        <f t="shared" si="1"/>
        <v>0</v>
      </c>
    </row>
    <row r="34" spans="1:7" s="23" customFormat="1" ht="11.25">
      <c r="A34" s="20" t="s">
        <v>103</v>
      </c>
      <c r="B34" s="122" t="s">
        <v>76</v>
      </c>
      <c r="C34" s="21" t="s">
        <v>201</v>
      </c>
      <c r="D34" s="21" t="s">
        <v>102</v>
      </c>
      <c r="E34" s="22">
        <v>21</v>
      </c>
      <c r="F34" s="22">
        <v>0</v>
      </c>
      <c r="G34" s="22">
        <f t="shared" si="1"/>
        <v>0</v>
      </c>
    </row>
    <row r="35" spans="1:7" s="23" customFormat="1" ht="47.25" customHeight="1">
      <c r="A35" s="266" t="s">
        <v>317</v>
      </c>
      <c r="B35" s="122" t="s">
        <v>76</v>
      </c>
      <c r="C35" s="21" t="s">
        <v>180</v>
      </c>
      <c r="D35" s="21" t="s">
        <v>6</v>
      </c>
      <c r="E35" s="22">
        <f>E36</f>
        <v>110.4</v>
      </c>
      <c r="F35" s="22">
        <f>F36</f>
        <v>7.2</v>
      </c>
      <c r="G35" s="22">
        <f t="shared" si="1"/>
        <v>6.521739130434782</v>
      </c>
    </row>
    <row r="36" spans="1:7" s="23" customFormat="1" ht="47.25" customHeight="1">
      <c r="A36" s="266" t="s">
        <v>314</v>
      </c>
      <c r="B36" s="122" t="s">
        <v>76</v>
      </c>
      <c r="C36" s="21" t="s">
        <v>202</v>
      </c>
      <c r="D36" s="21" t="s">
        <v>6</v>
      </c>
      <c r="E36" s="22">
        <f>E37+E39</f>
        <v>110.4</v>
      </c>
      <c r="F36" s="22">
        <f>F37+F39</f>
        <v>7.2</v>
      </c>
      <c r="G36" s="22">
        <f t="shared" si="1"/>
        <v>6.521739130434782</v>
      </c>
    </row>
    <row r="37" spans="1:7" s="23" customFormat="1" ht="22.5" customHeight="1">
      <c r="A37" s="20" t="s">
        <v>162</v>
      </c>
      <c r="B37" s="122" t="s">
        <v>76</v>
      </c>
      <c r="C37" s="21" t="s">
        <v>202</v>
      </c>
      <c r="D37" s="21" t="s">
        <v>64</v>
      </c>
      <c r="E37" s="22">
        <f>E38</f>
        <v>103.9</v>
      </c>
      <c r="F37" s="22">
        <f>F38</f>
        <v>0.8</v>
      </c>
      <c r="G37" s="22">
        <f t="shared" si="1"/>
        <v>0.769971126082772</v>
      </c>
    </row>
    <row r="38" spans="1:7" s="23" customFormat="1" ht="22.5" customHeight="1">
      <c r="A38" s="20" t="s">
        <v>101</v>
      </c>
      <c r="B38" s="122" t="s">
        <v>76</v>
      </c>
      <c r="C38" s="21" t="s">
        <v>202</v>
      </c>
      <c r="D38" s="21" t="s">
        <v>100</v>
      </c>
      <c r="E38" s="22">
        <v>103.9</v>
      </c>
      <c r="F38" s="22">
        <v>0.8</v>
      </c>
      <c r="G38" s="22">
        <f t="shared" si="1"/>
        <v>0.769971126082772</v>
      </c>
    </row>
    <row r="39" spans="1:7" s="24" customFormat="1" ht="17.25" customHeight="1">
      <c r="A39" s="26" t="s">
        <v>71</v>
      </c>
      <c r="B39" s="21" t="s">
        <v>76</v>
      </c>
      <c r="C39" s="21" t="s">
        <v>202</v>
      </c>
      <c r="D39" s="21" t="s">
        <v>65</v>
      </c>
      <c r="E39" s="160">
        <f>E40</f>
        <v>6.5</v>
      </c>
      <c r="F39" s="160">
        <f>F40</f>
        <v>6.4</v>
      </c>
      <c r="G39" s="160">
        <f t="shared" si="1"/>
        <v>98.46153846153847</v>
      </c>
    </row>
    <row r="40" spans="1:7" s="24" customFormat="1" ht="17.25" customHeight="1">
      <c r="A40" s="26" t="s">
        <v>103</v>
      </c>
      <c r="B40" s="21" t="s">
        <v>76</v>
      </c>
      <c r="C40" s="21" t="s">
        <v>202</v>
      </c>
      <c r="D40" s="21" t="s">
        <v>102</v>
      </c>
      <c r="E40" s="160">
        <v>6.5</v>
      </c>
      <c r="F40" s="160">
        <v>6.4</v>
      </c>
      <c r="G40" s="160">
        <f t="shared" si="1"/>
        <v>98.46153846153847</v>
      </c>
    </row>
    <row r="41" spans="1:7" ht="14.25" customHeight="1">
      <c r="A41" s="29" t="s">
        <v>9</v>
      </c>
      <c r="B41" s="30" t="s">
        <v>10</v>
      </c>
      <c r="C41" s="30" t="s">
        <v>115</v>
      </c>
      <c r="D41" s="30" t="s">
        <v>6</v>
      </c>
      <c r="E41" s="31">
        <f>E42</f>
        <v>578.9</v>
      </c>
      <c r="F41" s="31">
        <f>F42</f>
        <v>74.9</v>
      </c>
      <c r="G41" s="31">
        <f t="shared" si="1"/>
        <v>12.93833131801693</v>
      </c>
    </row>
    <row r="42" spans="1:7" s="19" customFormat="1" ht="30" customHeight="1">
      <c r="A42" s="16" t="s">
        <v>90</v>
      </c>
      <c r="B42" s="17" t="s">
        <v>11</v>
      </c>
      <c r="C42" s="17" t="s">
        <v>115</v>
      </c>
      <c r="D42" s="17" t="s">
        <v>6</v>
      </c>
      <c r="E42" s="18">
        <f>E43</f>
        <v>578.9</v>
      </c>
      <c r="F42" s="18">
        <f>F43</f>
        <v>74.9</v>
      </c>
      <c r="G42" s="18">
        <f t="shared" si="1"/>
        <v>12.93833131801693</v>
      </c>
    </row>
    <row r="43" spans="1:7" ht="45.75" customHeight="1">
      <c r="A43" s="20" t="s">
        <v>73</v>
      </c>
      <c r="B43" s="21" t="s">
        <v>11</v>
      </c>
      <c r="C43" s="128" t="s">
        <v>123</v>
      </c>
      <c r="D43" s="21" t="s">
        <v>6</v>
      </c>
      <c r="E43" s="22">
        <f>E44+E46</f>
        <v>578.9</v>
      </c>
      <c r="F43" s="22">
        <f>F44+F46</f>
        <v>74.9</v>
      </c>
      <c r="G43" s="22">
        <f t="shared" si="1"/>
        <v>12.93833131801693</v>
      </c>
    </row>
    <row r="44" spans="1:7" ht="58.5" customHeight="1">
      <c r="A44" s="26" t="s">
        <v>70</v>
      </c>
      <c r="B44" s="21" t="s">
        <v>11</v>
      </c>
      <c r="C44" s="128" t="s">
        <v>123</v>
      </c>
      <c r="D44" s="21" t="s">
        <v>63</v>
      </c>
      <c r="E44" s="22">
        <f>E45</f>
        <v>507.8</v>
      </c>
      <c r="F44" s="22">
        <f>F45</f>
        <v>64.5</v>
      </c>
      <c r="G44" s="22">
        <f t="shared" si="1"/>
        <v>12.701851122489169</v>
      </c>
    </row>
    <row r="45" spans="1:7" ht="24" customHeight="1">
      <c r="A45" s="26" t="s">
        <v>99</v>
      </c>
      <c r="B45" s="21" t="s">
        <v>11</v>
      </c>
      <c r="C45" s="128" t="s">
        <v>123</v>
      </c>
      <c r="D45" s="21" t="s">
        <v>98</v>
      </c>
      <c r="E45" s="22">
        <v>507.8</v>
      </c>
      <c r="F45" s="22">
        <v>64.5</v>
      </c>
      <c r="G45" s="22">
        <f t="shared" si="1"/>
        <v>12.701851122489169</v>
      </c>
    </row>
    <row r="46" spans="1:7" ht="22.5" customHeight="1">
      <c r="A46" s="26" t="s">
        <v>162</v>
      </c>
      <c r="B46" s="21" t="s">
        <v>11</v>
      </c>
      <c r="C46" s="128" t="s">
        <v>123</v>
      </c>
      <c r="D46" s="21" t="s">
        <v>64</v>
      </c>
      <c r="E46" s="22">
        <f>E47</f>
        <v>71.1</v>
      </c>
      <c r="F46" s="22">
        <f>F47</f>
        <v>10.4</v>
      </c>
      <c r="G46" s="22">
        <f t="shared" si="1"/>
        <v>14.627285513361466</v>
      </c>
    </row>
    <row r="47" spans="1:7" ht="24" customHeight="1">
      <c r="A47" s="26" t="s">
        <v>101</v>
      </c>
      <c r="B47" s="21" t="s">
        <v>11</v>
      </c>
      <c r="C47" s="128" t="s">
        <v>123</v>
      </c>
      <c r="D47" s="21" t="s">
        <v>100</v>
      </c>
      <c r="E47" s="22">
        <v>71.1</v>
      </c>
      <c r="F47" s="22">
        <v>10.4</v>
      </c>
      <c r="G47" s="22">
        <f t="shared" si="1"/>
        <v>14.627285513361466</v>
      </c>
    </row>
    <row r="48" spans="1:7" s="24" customFormat="1" ht="26.25" customHeight="1">
      <c r="A48" s="32" t="s">
        <v>12</v>
      </c>
      <c r="B48" s="30" t="s">
        <v>13</v>
      </c>
      <c r="C48" s="30" t="s">
        <v>115</v>
      </c>
      <c r="D48" s="30" t="s">
        <v>6</v>
      </c>
      <c r="E48" s="31">
        <f>E49+E64</f>
        <v>558.4</v>
      </c>
      <c r="F48" s="31">
        <f>F49+F64</f>
        <v>48.5</v>
      </c>
      <c r="G48" s="31">
        <f t="shared" si="1"/>
        <v>8.685530085959886</v>
      </c>
    </row>
    <row r="49" spans="1:7" s="24" customFormat="1" ht="52.5" customHeight="1">
      <c r="A49" s="27" t="s">
        <v>266</v>
      </c>
      <c r="B49" s="17" t="s">
        <v>267</v>
      </c>
      <c r="C49" s="17" t="s">
        <v>115</v>
      </c>
      <c r="D49" s="17" t="s">
        <v>6</v>
      </c>
      <c r="E49" s="18">
        <f>E50+E61+E54</f>
        <v>548.4</v>
      </c>
      <c r="F49" s="18">
        <f>F50+F61+F54</f>
        <v>48.5</v>
      </c>
      <c r="G49" s="18">
        <f t="shared" si="1"/>
        <v>8.843909555069294</v>
      </c>
    </row>
    <row r="50" spans="1:7" s="24" customFormat="1" ht="45" customHeight="1">
      <c r="A50" s="164" t="s">
        <v>250</v>
      </c>
      <c r="B50" s="21" t="s">
        <v>267</v>
      </c>
      <c r="C50" s="21" t="s">
        <v>181</v>
      </c>
      <c r="D50" s="21" t="s">
        <v>6</v>
      </c>
      <c r="E50" s="22">
        <f aca="true" t="shared" si="3" ref="E50:F52">E51</f>
        <v>159.4</v>
      </c>
      <c r="F50" s="22">
        <f t="shared" si="3"/>
        <v>0</v>
      </c>
      <c r="G50" s="22">
        <f t="shared" si="1"/>
        <v>0</v>
      </c>
    </row>
    <row r="51" spans="1:7" s="24" customFormat="1" ht="45" customHeight="1">
      <c r="A51" s="164" t="s">
        <v>251</v>
      </c>
      <c r="B51" s="21" t="s">
        <v>267</v>
      </c>
      <c r="C51" s="21" t="s">
        <v>206</v>
      </c>
      <c r="D51" s="21" t="s">
        <v>6</v>
      </c>
      <c r="E51" s="22">
        <f t="shared" si="3"/>
        <v>159.4</v>
      </c>
      <c r="F51" s="22">
        <f t="shared" si="3"/>
        <v>0</v>
      </c>
      <c r="G51" s="22">
        <f t="shared" si="1"/>
        <v>0</v>
      </c>
    </row>
    <row r="52" spans="1:7" s="24" customFormat="1" ht="23.25" customHeight="1">
      <c r="A52" s="164" t="s">
        <v>162</v>
      </c>
      <c r="B52" s="21" t="s">
        <v>267</v>
      </c>
      <c r="C52" s="21" t="s">
        <v>206</v>
      </c>
      <c r="D52" s="21" t="s">
        <v>64</v>
      </c>
      <c r="E52" s="22">
        <f t="shared" si="3"/>
        <v>159.4</v>
      </c>
      <c r="F52" s="22">
        <f t="shared" si="3"/>
        <v>0</v>
      </c>
      <c r="G52" s="22">
        <f t="shared" si="1"/>
        <v>0</v>
      </c>
    </row>
    <row r="53" spans="1:7" s="24" customFormat="1" ht="23.25" customHeight="1">
      <c r="A53" s="164" t="s">
        <v>101</v>
      </c>
      <c r="B53" s="21" t="s">
        <v>267</v>
      </c>
      <c r="C53" s="21" t="s">
        <v>206</v>
      </c>
      <c r="D53" s="21" t="s">
        <v>100</v>
      </c>
      <c r="E53" s="22">
        <v>159.4</v>
      </c>
      <c r="F53" s="22">
        <v>0</v>
      </c>
      <c r="G53" s="22">
        <f aca="true" t="shared" si="4" ref="G53:G87">F53/E53*100</f>
        <v>0</v>
      </c>
    </row>
    <row r="54" spans="1:7" ht="34.5" customHeight="1">
      <c r="A54" s="267" t="s">
        <v>329</v>
      </c>
      <c r="B54" s="21" t="s">
        <v>267</v>
      </c>
      <c r="C54" s="21" t="s">
        <v>182</v>
      </c>
      <c r="D54" s="21" t="s">
        <v>6</v>
      </c>
      <c r="E54" s="160">
        <f>E55+E58</f>
        <v>200</v>
      </c>
      <c r="F54" s="160">
        <f>F55+F58</f>
        <v>1.3</v>
      </c>
      <c r="G54" s="160">
        <f t="shared" si="4"/>
        <v>0.65</v>
      </c>
    </row>
    <row r="55" spans="1:7" ht="34.5" customHeight="1">
      <c r="A55" s="267" t="s">
        <v>330</v>
      </c>
      <c r="B55" s="21" t="s">
        <v>267</v>
      </c>
      <c r="C55" s="21" t="s">
        <v>208</v>
      </c>
      <c r="D55" s="21" t="s">
        <v>6</v>
      </c>
      <c r="E55" s="160">
        <f aca="true" t="shared" si="5" ref="E55:F59">E56</f>
        <v>172.7</v>
      </c>
      <c r="F55" s="160">
        <f t="shared" si="5"/>
        <v>1.3</v>
      </c>
      <c r="G55" s="160">
        <f t="shared" si="4"/>
        <v>0.7527504342790967</v>
      </c>
    </row>
    <row r="56" spans="1:7" ht="24" customHeight="1">
      <c r="A56" s="165" t="s">
        <v>162</v>
      </c>
      <c r="B56" s="21" t="s">
        <v>267</v>
      </c>
      <c r="C56" s="21" t="s">
        <v>208</v>
      </c>
      <c r="D56" s="21" t="s">
        <v>64</v>
      </c>
      <c r="E56" s="160">
        <f t="shared" si="5"/>
        <v>172.7</v>
      </c>
      <c r="F56" s="160">
        <f t="shared" si="5"/>
        <v>1.3</v>
      </c>
      <c r="G56" s="160">
        <f t="shared" si="4"/>
        <v>0.7527504342790967</v>
      </c>
    </row>
    <row r="57" spans="1:7" ht="24" customHeight="1">
      <c r="A57" s="165" t="s">
        <v>101</v>
      </c>
      <c r="B57" s="21" t="s">
        <v>267</v>
      </c>
      <c r="C57" s="21" t="s">
        <v>208</v>
      </c>
      <c r="D57" s="21" t="s">
        <v>100</v>
      </c>
      <c r="E57" s="160">
        <v>172.7</v>
      </c>
      <c r="F57" s="160">
        <v>1.3</v>
      </c>
      <c r="G57" s="160">
        <f t="shared" si="4"/>
        <v>0.7527504342790967</v>
      </c>
    </row>
    <row r="58" spans="1:7" ht="45.75" customHeight="1">
      <c r="A58" s="267" t="s">
        <v>327</v>
      </c>
      <c r="B58" s="21" t="s">
        <v>267</v>
      </c>
      <c r="C58" s="21" t="s">
        <v>328</v>
      </c>
      <c r="D58" s="21" t="s">
        <v>6</v>
      </c>
      <c r="E58" s="160">
        <f t="shared" si="5"/>
        <v>27.3</v>
      </c>
      <c r="F58" s="160">
        <f t="shared" si="5"/>
        <v>0</v>
      </c>
      <c r="G58" s="160">
        <f>F58/E58*100</f>
        <v>0</v>
      </c>
    </row>
    <row r="59" spans="1:7" ht="24" customHeight="1">
      <c r="A59" s="165" t="s">
        <v>162</v>
      </c>
      <c r="B59" s="21" t="s">
        <v>267</v>
      </c>
      <c r="C59" s="21" t="s">
        <v>328</v>
      </c>
      <c r="D59" s="21" t="s">
        <v>64</v>
      </c>
      <c r="E59" s="160">
        <f t="shared" si="5"/>
        <v>27.3</v>
      </c>
      <c r="F59" s="160">
        <f t="shared" si="5"/>
        <v>0</v>
      </c>
      <c r="G59" s="160">
        <f>F59/E59*100</f>
        <v>0</v>
      </c>
    </row>
    <row r="60" spans="1:7" ht="24" customHeight="1">
      <c r="A60" s="165" t="s">
        <v>101</v>
      </c>
      <c r="B60" s="21" t="s">
        <v>267</v>
      </c>
      <c r="C60" s="21" t="s">
        <v>328</v>
      </c>
      <c r="D60" s="21" t="s">
        <v>100</v>
      </c>
      <c r="E60" s="160">
        <v>27.3</v>
      </c>
      <c r="F60" s="160">
        <v>0</v>
      </c>
      <c r="G60" s="160">
        <f>F60/E60*100</f>
        <v>0</v>
      </c>
    </row>
    <row r="61" spans="1:7" s="24" customFormat="1" ht="81" customHeight="1">
      <c r="A61" s="118" t="s">
        <v>91</v>
      </c>
      <c r="B61" s="21" t="s">
        <v>267</v>
      </c>
      <c r="C61" s="21" t="s">
        <v>120</v>
      </c>
      <c r="D61" s="21" t="s">
        <v>6</v>
      </c>
      <c r="E61" s="22">
        <v>189</v>
      </c>
      <c r="F61" s="22">
        <f>F62</f>
        <v>47.2</v>
      </c>
      <c r="G61" s="22">
        <f t="shared" si="4"/>
        <v>24.973544973544975</v>
      </c>
    </row>
    <row r="62" spans="1:7" s="24" customFormat="1" ht="15" customHeight="1">
      <c r="A62" s="118" t="s">
        <v>74</v>
      </c>
      <c r="B62" s="21" t="s">
        <v>267</v>
      </c>
      <c r="C62" s="21" t="s">
        <v>120</v>
      </c>
      <c r="D62" s="21" t="s">
        <v>69</v>
      </c>
      <c r="E62" s="160">
        <f>E63</f>
        <v>189</v>
      </c>
      <c r="F62" s="160">
        <f>F63</f>
        <v>47.2</v>
      </c>
      <c r="G62" s="160">
        <f t="shared" si="4"/>
        <v>24.973544973544975</v>
      </c>
    </row>
    <row r="63" spans="1:7" s="24" customFormat="1" ht="15" customHeight="1">
      <c r="A63" s="118" t="s">
        <v>85</v>
      </c>
      <c r="B63" s="21" t="s">
        <v>267</v>
      </c>
      <c r="C63" s="21" t="s">
        <v>120</v>
      </c>
      <c r="D63" s="21" t="s">
        <v>86</v>
      </c>
      <c r="E63" s="160">
        <v>189</v>
      </c>
      <c r="F63" s="160">
        <v>47.2</v>
      </c>
      <c r="G63" s="160">
        <f t="shared" si="4"/>
        <v>24.973544973544975</v>
      </c>
    </row>
    <row r="64" spans="1:7" s="19" customFormat="1" ht="39.75" customHeight="1">
      <c r="A64" s="27" t="s">
        <v>113</v>
      </c>
      <c r="B64" s="17" t="s">
        <v>111</v>
      </c>
      <c r="C64" s="17" t="s">
        <v>115</v>
      </c>
      <c r="D64" s="17" t="s">
        <v>6</v>
      </c>
      <c r="E64" s="18">
        <f>E65+E69</f>
        <v>10</v>
      </c>
      <c r="F64" s="18">
        <f>F65+F69</f>
        <v>0</v>
      </c>
      <c r="G64" s="18">
        <f t="shared" si="4"/>
        <v>0</v>
      </c>
    </row>
    <row r="65" spans="1:7" ht="69.75" customHeight="1">
      <c r="A65" s="178" t="s">
        <v>252</v>
      </c>
      <c r="B65" s="21" t="s">
        <v>111</v>
      </c>
      <c r="C65" s="21" t="s">
        <v>183</v>
      </c>
      <c r="D65" s="21" t="s">
        <v>6</v>
      </c>
      <c r="E65" s="160">
        <f aca="true" t="shared" si="6" ref="E65:F67">E66</f>
        <v>5</v>
      </c>
      <c r="F65" s="160">
        <f t="shared" si="6"/>
        <v>0</v>
      </c>
      <c r="G65" s="160">
        <f t="shared" si="4"/>
        <v>0</v>
      </c>
    </row>
    <row r="66" spans="1:7" ht="58.5" customHeight="1">
      <c r="A66" s="178" t="s">
        <v>253</v>
      </c>
      <c r="B66" s="21" t="s">
        <v>111</v>
      </c>
      <c r="C66" s="21" t="s">
        <v>210</v>
      </c>
      <c r="D66" s="21" t="s">
        <v>6</v>
      </c>
      <c r="E66" s="160">
        <f t="shared" si="6"/>
        <v>5</v>
      </c>
      <c r="F66" s="160">
        <f t="shared" si="6"/>
        <v>0</v>
      </c>
      <c r="G66" s="160">
        <f t="shared" si="4"/>
        <v>0</v>
      </c>
    </row>
    <row r="67" spans="1:7" ht="24" customHeight="1">
      <c r="A67" s="165" t="s">
        <v>162</v>
      </c>
      <c r="B67" s="21" t="s">
        <v>111</v>
      </c>
      <c r="C67" s="21" t="s">
        <v>210</v>
      </c>
      <c r="D67" s="21" t="s">
        <v>64</v>
      </c>
      <c r="E67" s="160">
        <f t="shared" si="6"/>
        <v>5</v>
      </c>
      <c r="F67" s="160">
        <f t="shared" si="6"/>
        <v>0</v>
      </c>
      <c r="G67" s="160">
        <f t="shared" si="4"/>
        <v>0</v>
      </c>
    </row>
    <row r="68" spans="1:7" ht="24" customHeight="1">
      <c r="A68" s="165" t="s">
        <v>101</v>
      </c>
      <c r="B68" s="21" t="s">
        <v>111</v>
      </c>
      <c r="C68" s="21" t="s">
        <v>210</v>
      </c>
      <c r="D68" s="21" t="s">
        <v>100</v>
      </c>
      <c r="E68" s="160">
        <v>5</v>
      </c>
      <c r="F68" s="160">
        <v>0</v>
      </c>
      <c r="G68" s="160">
        <f t="shared" si="4"/>
        <v>0</v>
      </c>
    </row>
    <row r="69" spans="1:7" ht="37.5" customHeight="1">
      <c r="A69" s="178" t="s">
        <v>254</v>
      </c>
      <c r="B69" s="21" t="s">
        <v>111</v>
      </c>
      <c r="C69" s="21" t="s">
        <v>184</v>
      </c>
      <c r="D69" s="21" t="s">
        <v>6</v>
      </c>
      <c r="E69" s="160">
        <f aca="true" t="shared" si="7" ref="E69:F71">E70</f>
        <v>5</v>
      </c>
      <c r="F69" s="160">
        <f t="shared" si="7"/>
        <v>0</v>
      </c>
      <c r="G69" s="160">
        <f t="shared" si="4"/>
        <v>0</v>
      </c>
    </row>
    <row r="70" spans="1:7" ht="35.25" customHeight="1">
      <c r="A70" s="178" t="s">
        <v>262</v>
      </c>
      <c r="B70" s="21" t="s">
        <v>111</v>
      </c>
      <c r="C70" s="21" t="s">
        <v>212</v>
      </c>
      <c r="D70" s="21" t="s">
        <v>6</v>
      </c>
      <c r="E70" s="160">
        <f t="shared" si="7"/>
        <v>5</v>
      </c>
      <c r="F70" s="160">
        <f t="shared" si="7"/>
        <v>0</v>
      </c>
      <c r="G70" s="160">
        <f t="shared" si="4"/>
        <v>0</v>
      </c>
    </row>
    <row r="71" spans="1:7" ht="24" customHeight="1">
      <c r="A71" s="165" t="s">
        <v>162</v>
      </c>
      <c r="B71" s="21" t="s">
        <v>111</v>
      </c>
      <c r="C71" s="21" t="s">
        <v>212</v>
      </c>
      <c r="D71" s="21" t="s">
        <v>64</v>
      </c>
      <c r="E71" s="160">
        <f t="shared" si="7"/>
        <v>5</v>
      </c>
      <c r="F71" s="160">
        <f t="shared" si="7"/>
        <v>0</v>
      </c>
      <c r="G71" s="160">
        <f t="shared" si="4"/>
        <v>0</v>
      </c>
    </row>
    <row r="72" spans="1:7" ht="24" customHeight="1">
      <c r="A72" s="165" t="s">
        <v>101</v>
      </c>
      <c r="B72" s="21" t="s">
        <v>111</v>
      </c>
      <c r="C72" s="21" t="s">
        <v>212</v>
      </c>
      <c r="D72" s="21" t="s">
        <v>100</v>
      </c>
      <c r="E72" s="160">
        <v>5</v>
      </c>
      <c r="F72" s="160">
        <v>0</v>
      </c>
      <c r="G72" s="160">
        <f t="shared" si="4"/>
        <v>0</v>
      </c>
    </row>
    <row r="73" spans="1:7" ht="15.75" customHeight="1">
      <c r="A73" s="13" t="s">
        <v>42</v>
      </c>
      <c r="B73" s="30" t="s">
        <v>43</v>
      </c>
      <c r="C73" s="30" t="s">
        <v>115</v>
      </c>
      <c r="D73" s="30" t="s">
        <v>6</v>
      </c>
      <c r="E73" s="31">
        <f>E86+E107+E102+E74+E79</f>
        <v>13140.9</v>
      </c>
      <c r="F73" s="31">
        <f>F86+F107+F102+F74+F79</f>
        <v>2199.9999999999995</v>
      </c>
      <c r="G73" s="31">
        <f t="shared" si="4"/>
        <v>16.741623480887913</v>
      </c>
    </row>
    <row r="74" spans="1:7" s="25" customFormat="1" ht="21" customHeight="1">
      <c r="A74" s="145" t="s">
        <v>232</v>
      </c>
      <c r="B74" s="126" t="s">
        <v>233</v>
      </c>
      <c r="C74" s="126" t="s">
        <v>115</v>
      </c>
      <c r="D74" s="126" t="s">
        <v>6</v>
      </c>
      <c r="E74" s="146">
        <f aca="true" t="shared" si="8" ref="E74:F82">E75</f>
        <v>232.7</v>
      </c>
      <c r="F74" s="146">
        <f t="shared" si="8"/>
        <v>34.7</v>
      </c>
      <c r="G74" s="146">
        <f t="shared" si="4"/>
        <v>14.911903738719385</v>
      </c>
    </row>
    <row r="75" spans="1:7" ht="45.75" customHeight="1">
      <c r="A75" s="268" t="s">
        <v>297</v>
      </c>
      <c r="B75" s="140" t="s">
        <v>233</v>
      </c>
      <c r="C75" s="140" t="s">
        <v>198</v>
      </c>
      <c r="D75" s="140" t="s">
        <v>6</v>
      </c>
      <c r="E75" s="144">
        <f t="shared" si="8"/>
        <v>232.7</v>
      </c>
      <c r="F75" s="144">
        <f t="shared" si="8"/>
        <v>34.7</v>
      </c>
      <c r="G75" s="144">
        <f t="shared" si="4"/>
        <v>14.911903738719385</v>
      </c>
    </row>
    <row r="76" spans="1:7" ht="45.75" customHeight="1">
      <c r="A76" s="268" t="s">
        <v>298</v>
      </c>
      <c r="B76" s="140" t="s">
        <v>233</v>
      </c>
      <c r="C76" s="140" t="s">
        <v>231</v>
      </c>
      <c r="D76" s="140" t="s">
        <v>6</v>
      </c>
      <c r="E76" s="144">
        <f t="shared" si="8"/>
        <v>232.7</v>
      </c>
      <c r="F76" s="144">
        <f t="shared" si="8"/>
        <v>34.7</v>
      </c>
      <c r="G76" s="144">
        <f t="shared" si="4"/>
        <v>14.911903738719385</v>
      </c>
    </row>
    <row r="77" spans="1:7" ht="22.5">
      <c r="A77" s="119" t="s">
        <v>162</v>
      </c>
      <c r="B77" s="140" t="s">
        <v>233</v>
      </c>
      <c r="C77" s="140" t="s">
        <v>231</v>
      </c>
      <c r="D77" s="140" t="s">
        <v>64</v>
      </c>
      <c r="E77" s="144">
        <f t="shared" si="8"/>
        <v>232.7</v>
      </c>
      <c r="F77" s="144">
        <f t="shared" si="8"/>
        <v>34.7</v>
      </c>
      <c r="G77" s="144">
        <f t="shared" si="4"/>
        <v>14.911903738719385</v>
      </c>
    </row>
    <row r="78" spans="1:7" ht="24" customHeight="1">
      <c r="A78" s="119" t="s">
        <v>101</v>
      </c>
      <c r="B78" s="140" t="s">
        <v>233</v>
      </c>
      <c r="C78" s="140" t="s">
        <v>231</v>
      </c>
      <c r="D78" s="140" t="s">
        <v>100</v>
      </c>
      <c r="E78" s="144">
        <v>232.7</v>
      </c>
      <c r="F78" s="144">
        <v>34.7</v>
      </c>
      <c r="G78" s="144">
        <f t="shared" si="4"/>
        <v>14.911903738719385</v>
      </c>
    </row>
    <row r="79" spans="1:7" s="25" customFormat="1" ht="21" customHeight="1">
      <c r="A79" s="145" t="s">
        <v>288</v>
      </c>
      <c r="B79" s="126" t="s">
        <v>269</v>
      </c>
      <c r="C79" s="126" t="s">
        <v>115</v>
      </c>
      <c r="D79" s="126" t="s">
        <v>6</v>
      </c>
      <c r="E79" s="146">
        <f t="shared" si="8"/>
        <v>64</v>
      </c>
      <c r="F79" s="146">
        <f t="shared" si="8"/>
        <v>0</v>
      </c>
      <c r="G79" s="146">
        <f t="shared" si="4"/>
        <v>0</v>
      </c>
    </row>
    <row r="80" spans="1:7" ht="45.75" customHeight="1">
      <c r="A80" s="182" t="s">
        <v>268</v>
      </c>
      <c r="B80" s="140" t="s">
        <v>269</v>
      </c>
      <c r="C80" s="140" t="s">
        <v>287</v>
      </c>
      <c r="D80" s="140" t="s">
        <v>6</v>
      </c>
      <c r="E80" s="144">
        <f t="shared" si="8"/>
        <v>64</v>
      </c>
      <c r="F80" s="144">
        <f t="shared" si="8"/>
        <v>0</v>
      </c>
      <c r="G80" s="144">
        <f t="shared" si="4"/>
        <v>0</v>
      </c>
    </row>
    <row r="81" spans="1:7" ht="45.75" customHeight="1">
      <c r="A81" s="182" t="s">
        <v>271</v>
      </c>
      <c r="B81" s="140" t="s">
        <v>269</v>
      </c>
      <c r="C81" s="140" t="s">
        <v>270</v>
      </c>
      <c r="D81" s="140" t="s">
        <v>6</v>
      </c>
      <c r="E81" s="144">
        <f>E82+E84</f>
        <v>64</v>
      </c>
      <c r="F81" s="144">
        <f>F82+F84</f>
        <v>0</v>
      </c>
      <c r="G81" s="144">
        <f t="shared" si="4"/>
        <v>0</v>
      </c>
    </row>
    <row r="82" spans="1:7" ht="22.5">
      <c r="A82" s="119" t="s">
        <v>162</v>
      </c>
      <c r="B82" s="140" t="s">
        <v>269</v>
      </c>
      <c r="C82" s="140" t="s">
        <v>270</v>
      </c>
      <c r="D82" s="140" t="s">
        <v>64</v>
      </c>
      <c r="E82" s="144">
        <f t="shared" si="8"/>
        <v>64</v>
      </c>
      <c r="F82" s="144">
        <f t="shared" si="8"/>
        <v>0</v>
      </c>
      <c r="G82" s="144">
        <f t="shared" si="4"/>
        <v>0</v>
      </c>
    </row>
    <row r="83" spans="1:7" ht="24" customHeight="1">
      <c r="A83" s="119" t="s">
        <v>101</v>
      </c>
      <c r="B83" s="140" t="s">
        <v>269</v>
      </c>
      <c r="C83" s="140" t="s">
        <v>270</v>
      </c>
      <c r="D83" s="140" t="s">
        <v>100</v>
      </c>
      <c r="E83" s="144">
        <v>64</v>
      </c>
      <c r="F83" s="144">
        <v>0</v>
      </c>
      <c r="G83" s="144">
        <f t="shared" si="4"/>
        <v>0</v>
      </c>
    </row>
    <row r="84" spans="1:7" s="24" customFormat="1" ht="17.25" customHeight="1">
      <c r="A84" s="26" t="s">
        <v>71</v>
      </c>
      <c r="B84" s="140" t="s">
        <v>269</v>
      </c>
      <c r="C84" s="140" t="s">
        <v>270</v>
      </c>
      <c r="D84" s="21" t="s">
        <v>65</v>
      </c>
      <c r="E84" s="160">
        <f>E85</f>
        <v>0</v>
      </c>
      <c r="F84" s="160">
        <f>F85</f>
        <v>0</v>
      </c>
      <c r="G84" s="160">
        <v>0</v>
      </c>
    </row>
    <row r="85" spans="1:7" s="24" customFormat="1" ht="17.25" customHeight="1">
      <c r="A85" s="26" t="s">
        <v>103</v>
      </c>
      <c r="B85" s="140" t="s">
        <v>269</v>
      </c>
      <c r="C85" s="140" t="s">
        <v>270</v>
      </c>
      <c r="D85" s="21" t="s">
        <v>102</v>
      </c>
      <c r="E85" s="160">
        <v>0</v>
      </c>
      <c r="F85" s="160">
        <v>0</v>
      </c>
      <c r="G85" s="160">
        <v>0</v>
      </c>
    </row>
    <row r="86" spans="1:7" ht="15.75" customHeight="1">
      <c r="A86" s="166" t="s">
        <v>55</v>
      </c>
      <c r="B86" s="17" t="s">
        <v>54</v>
      </c>
      <c r="C86" s="17" t="s">
        <v>115</v>
      </c>
      <c r="D86" s="17" t="s">
        <v>6</v>
      </c>
      <c r="E86" s="18">
        <f>E87+E98</f>
        <v>12202.699999999999</v>
      </c>
      <c r="F86" s="18">
        <f>F87+F98</f>
        <v>2019.1</v>
      </c>
      <c r="G86" s="18">
        <f t="shared" si="4"/>
        <v>16.546338105501242</v>
      </c>
    </row>
    <row r="87" spans="1:7" ht="35.25" customHeight="1">
      <c r="A87" s="269" t="s">
        <v>368</v>
      </c>
      <c r="B87" s="218" t="s">
        <v>54</v>
      </c>
      <c r="C87" s="218" t="s">
        <v>185</v>
      </c>
      <c r="D87" s="219" t="s">
        <v>6</v>
      </c>
      <c r="E87" s="220">
        <f>E88</f>
        <v>12177.699999999999</v>
      </c>
      <c r="F87" s="220">
        <f>F88</f>
        <v>2019.1</v>
      </c>
      <c r="G87" s="220">
        <f t="shared" si="4"/>
        <v>16.58030662604597</v>
      </c>
    </row>
    <row r="88" spans="1:7" ht="36" customHeight="1">
      <c r="A88" s="269" t="s">
        <v>369</v>
      </c>
      <c r="B88" s="218" t="s">
        <v>54</v>
      </c>
      <c r="C88" s="218" t="s">
        <v>213</v>
      </c>
      <c r="D88" s="219" t="s">
        <v>6</v>
      </c>
      <c r="E88" s="220">
        <f>E89+E95+E92</f>
        <v>12177.699999999999</v>
      </c>
      <c r="F88" s="220">
        <f>F89+F95+F92</f>
        <v>2019.1</v>
      </c>
      <c r="G88" s="220">
        <f aca="true" t="shared" si="9" ref="G88:G115">F88/E88*100</f>
        <v>16.58030662604597</v>
      </c>
    </row>
    <row r="89" spans="1:7" ht="44.25" customHeight="1">
      <c r="A89" s="143" t="s">
        <v>293</v>
      </c>
      <c r="B89" s="140" t="s">
        <v>54</v>
      </c>
      <c r="C89" s="140" t="s">
        <v>292</v>
      </c>
      <c r="D89" s="192" t="s">
        <v>64</v>
      </c>
      <c r="E89" s="162">
        <f>E90</f>
        <v>6253</v>
      </c>
      <c r="F89" s="162">
        <f>F90</f>
        <v>0</v>
      </c>
      <c r="G89" s="162">
        <f t="shared" si="9"/>
        <v>0</v>
      </c>
    </row>
    <row r="90" spans="1:7" ht="23.25" customHeight="1">
      <c r="A90" s="143" t="s">
        <v>162</v>
      </c>
      <c r="B90" s="140" t="s">
        <v>54</v>
      </c>
      <c r="C90" s="140" t="s">
        <v>292</v>
      </c>
      <c r="D90" s="192" t="s">
        <v>64</v>
      </c>
      <c r="E90" s="162">
        <f>E91</f>
        <v>6253</v>
      </c>
      <c r="F90" s="162">
        <f>F91</f>
        <v>0</v>
      </c>
      <c r="G90" s="162">
        <f t="shared" si="9"/>
        <v>0</v>
      </c>
    </row>
    <row r="91" spans="1:7" ht="23.25" customHeight="1">
      <c r="A91" s="143" t="s">
        <v>101</v>
      </c>
      <c r="B91" s="140" t="s">
        <v>54</v>
      </c>
      <c r="C91" s="140" t="s">
        <v>292</v>
      </c>
      <c r="D91" s="192" t="s">
        <v>100</v>
      </c>
      <c r="E91" s="162">
        <v>6253</v>
      </c>
      <c r="F91" s="162">
        <v>0</v>
      </c>
      <c r="G91" s="162">
        <f t="shared" si="9"/>
        <v>0</v>
      </c>
    </row>
    <row r="92" spans="1:7" s="24" customFormat="1" ht="58.5" customHeight="1">
      <c r="A92" s="143" t="s">
        <v>323</v>
      </c>
      <c r="B92" s="140" t="s">
        <v>54</v>
      </c>
      <c r="C92" s="140" t="s">
        <v>321</v>
      </c>
      <c r="D92" s="140" t="s">
        <v>6</v>
      </c>
      <c r="E92" s="162">
        <f>E93</f>
        <v>1466.8</v>
      </c>
      <c r="F92" s="162">
        <f>F93</f>
        <v>0</v>
      </c>
      <c r="G92" s="162">
        <f t="shared" si="9"/>
        <v>0</v>
      </c>
    </row>
    <row r="93" spans="1:7" s="24" customFormat="1" ht="23.25" customHeight="1">
      <c r="A93" s="118" t="s">
        <v>162</v>
      </c>
      <c r="B93" s="21" t="s">
        <v>54</v>
      </c>
      <c r="C93" s="21" t="s">
        <v>321</v>
      </c>
      <c r="D93" s="21" t="s">
        <v>64</v>
      </c>
      <c r="E93" s="160">
        <f>E94</f>
        <v>1466.8</v>
      </c>
      <c r="F93" s="160">
        <f>F94</f>
        <v>0</v>
      </c>
      <c r="G93" s="160">
        <f t="shared" si="9"/>
        <v>0</v>
      </c>
    </row>
    <row r="94" spans="1:7" s="24" customFormat="1" ht="23.25" customHeight="1">
      <c r="A94" s="286" t="s">
        <v>101</v>
      </c>
      <c r="B94" s="167" t="s">
        <v>54</v>
      </c>
      <c r="C94" s="167" t="s">
        <v>321</v>
      </c>
      <c r="D94" s="167" t="s">
        <v>100</v>
      </c>
      <c r="E94" s="252">
        <v>1466.8</v>
      </c>
      <c r="F94" s="252">
        <v>0</v>
      </c>
      <c r="G94" s="252">
        <f t="shared" si="9"/>
        <v>0</v>
      </c>
    </row>
    <row r="95" spans="1:7" s="24" customFormat="1" ht="15.75" customHeight="1">
      <c r="A95" s="26" t="s">
        <v>294</v>
      </c>
      <c r="B95" s="21" t="s">
        <v>54</v>
      </c>
      <c r="C95" s="21" t="s">
        <v>213</v>
      </c>
      <c r="D95" s="21" t="s">
        <v>6</v>
      </c>
      <c r="E95" s="22">
        <f>E96</f>
        <v>4457.9</v>
      </c>
      <c r="F95" s="22">
        <f>F96</f>
        <v>2019.1</v>
      </c>
      <c r="G95" s="22">
        <f t="shared" si="9"/>
        <v>45.29262657305009</v>
      </c>
    </row>
    <row r="96" spans="1:7" s="24" customFormat="1" ht="23.25" customHeight="1">
      <c r="A96" s="118" t="s">
        <v>162</v>
      </c>
      <c r="B96" s="21" t="s">
        <v>54</v>
      </c>
      <c r="C96" s="21" t="s">
        <v>213</v>
      </c>
      <c r="D96" s="21" t="s">
        <v>64</v>
      </c>
      <c r="E96" s="160">
        <f>E97</f>
        <v>4457.9</v>
      </c>
      <c r="F96" s="160">
        <f>F97</f>
        <v>2019.1</v>
      </c>
      <c r="G96" s="160">
        <f t="shared" si="9"/>
        <v>45.29262657305009</v>
      </c>
    </row>
    <row r="97" spans="1:7" s="24" customFormat="1" ht="23.25" customHeight="1">
      <c r="A97" s="286" t="s">
        <v>101</v>
      </c>
      <c r="B97" s="167" t="s">
        <v>54</v>
      </c>
      <c r="C97" s="167" t="s">
        <v>213</v>
      </c>
      <c r="D97" s="167" t="s">
        <v>100</v>
      </c>
      <c r="E97" s="252">
        <v>4457.9</v>
      </c>
      <c r="F97" s="252">
        <v>2019.1</v>
      </c>
      <c r="G97" s="252">
        <f t="shared" si="9"/>
        <v>45.29262657305009</v>
      </c>
    </row>
    <row r="98" spans="1:7" s="19" customFormat="1" ht="37.5" customHeight="1">
      <c r="A98" s="270" t="s">
        <v>299</v>
      </c>
      <c r="B98" s="140" t="s">
        <v>54</v>
      </c>
      <c r="C98" s="140" t="s">
        <v>186</v>
      </c>
      <c r="D98" s="140" t="s">
        <v>6</v>
      </c>
      <c r="E98" s="144">
        <f aca="true" t="shared" si="10" ref="E98:F100">E99</f>
        <v>25</v>
      </c>
      <c r="F98" s="144">
        <f t="shared" si="10"/>
        <v>0</v>
      </c>
      <c r="G98" s="144">
        <f t="shared" si="9"/>
        <v>0</v>
      </c>
    </row>
    <row r="99" spans="1:7" s="19" customFormat="1" ht="36" customHeight="1">
      <c r="A99" s="270" t="s">
        <v>300</v>
      </c>
      <c r="B99" s="140" t="s">
        <v>54</v>
      </c>
      <c r="C99" s="140" t="s">
        <v>215</v>
      </c>
      <c r="D99" s="140" t="s">
        <v>6</v>
      </c>
      <c r="E99" s="144">
        <f t="shared" si="10"/>
        <v>25</v>
      </c>
      <c r="F99" s="144">
        <f t="shared" si="10"/>
        <v>0</v>
      </c>
      <c r="G99" s="144">
        <f t="shared" si="9"/>
        <v>0</v>
      </c>
    </row>
    <row r="100" spans="1:7" ht="22.5" customHeight="1">
      <c r="A100" s="191" t="s">
        <v>162</v>
      </c>
      <c r="B100" s="140" t="s">
        <v>54</v>
      </c>
      <c r="C100" s="140" t="s">
        <v>215</v>
      </c>
      <c r="D100" s="192" t="s">
        <v>64</v>
      </c>
      <c r="E100" s="162">
        <f t="shared" si="10"/>
        <v>25</v>
      </c>
      <c r="F100" s="162">
        <f t="shared" si="10"/>
        <v>0</v>
      </c>
      <c r="G100" s="162">
        <f t="shared" si="9"/>
        <v>0</v>
      </c>
    </row>
    <row r="101" spans="1:7" ht="22.5" customHeight="1">
      <c r="A101" s="191" t="s">
        <v>101</v>
      </c>
      <c r="B101" s="140" t="s">
        <v>54</v>
      </c>
      <c r="C101" s="140" t="s">
        <v>215</v>
      </c>
      <c r="D101" s="192" t="s">
        <v>100</v>
      </c>
      <c r="E101" s="162">
        <v>25</v>
      </c>
      <c r="F101" s="162">
        <v>0</v>
      </c>
      <c r="G101" s="162">
        <f t="shared" si="9"/>
        <v>0</v>
      </c>
    </row>
    <row r="102" spans="1:7" ht="15.75" customHeight="1">
      <c r="A102" s="221" t="s">
        <v>114</v>
      </c>
      <c r="B102" s="222" t="s">
        <v>110</v>
      </c>
      <c r="C102" s="222" t="s">
        <v>115</v>
      </c>
      <c r="D102" s="223" t="s">
        <v>6</v>
      </c>
      <c r="E102" s="224">
        <f aca="true" t="shared" si="11" ref="E102:F105">E103</f>
        <v>536.5</v>
      </c>
      <c r="F102" s="224">
        <f t="shared" si="11"/>
        <v>113.2</v>
      </c>
      <c r="G102" s="224">
        <f t="shared" si="9"/>
        <v>21.09972041006524</v>
      </c>
    </row>
    <row r="103" spans="1:7" ht="47.25" customHeight="1">
      <c r="A103" s="271" t="s">
        <v>301</v>
      </c>
      <c r="B103" s="21" t="s">
        <v>110</v>
      </c>
      <c r="C103" s="21" t="s">
        <v>187</v>
      </c>
      <c r="D103" s="128" t="s">
        <v>6</v>
      </c>
      <c r="E103" s="160">
        <f t="shared" si="11"/>
        <v>536.5</v>
      </c>
      <c r="F103" s="160">
        <f t="shared" si="11"/>
        <v>113.2</v>
      </c>
      <c r="G103" s="160">
        <f t="shared" si="9"/>
        <v>21.09972041006524</v>
      </c>
    </row>
    <row r="104" spans="1:7" ht="36" customHeight="1">
      <c r="A104" s="271" t="s">
        <v>302</v>
      </c>
      <c r="B104" s="21" t="s">
        <v>110</v>
      </c>
      <c r="C104" s="21" t="s">
        <v>216</v>
      </c>
      <c r="D104" s="128" t="s">
        <v>6</v>
      </c>
      <c r="E104" s="160">
        <f t="shared" si="11"/>
        <v>536.5</v>
      </c>
      <c r="F104" s="160">
        <f t="shared" si="11"/>
        <v>113.2</v>
      </c>
      <c r="G104" s="160">
        <f t="shared" si="9"/>
        <v>21.09972041006524</v>
      </c>
    </row>
    <row r="105" spans="1:7" ht="22.5" customHeight="1">
      <c r="A105" s="63" t="s">
        <v>162</v>
      </c>
      <c r="B105" s="21" t="s">
        <v>110</v>
      </c>
      <c r="C105" s="21" t="s">
        <v>216</v>
      </c>
      <c r="D105" s="128" t="s">
        <v>64</v>
      </c>
      <c r="E105" s="160">
        <f t="shared" si="11"/>
        <v>536.5</v>
      </c>
      <c r="F105" s="160">
        <f t="shared" si="11"/>
        <v>113.2</v>
      </c>
      <c r="G105" s="160">
        <f t="shared" si="9"/>
        <v>21.09972041006524</v>
      </c>
    </row>
    <row r="106" spans="1:7" ht="22.5" customHeight="1">
      <c r="A106" s="63" t="s">
        <v>101</v>
      </c>
      <c r="B106" s="21" t="s">
        <v>110</v>
      </c>
      <c r="C106" s="21" t="s">
        <v>216</v>
      </c>
      <c r="D106" s="128" t="s">
        <v>100</v>
      </c>
      <c r="E106" s="160">
        <v>536.5</v>
      </c>
      <c r="F106" s="160">
        <v>113.2</v>
      </c>
      <c r="G106" s="160">
        <f t="shared" si="9"/>
        <v>21.09972041006524</v>
      </c>
    </row>
    <row r="107" spans="1:7" ht="26.25" customHeight="1">
      <c r="A107" s="207" t="s">
        <v>61</v>
      </c>
      <c r="B107" s="193" t="s">
        <v>60</v>
      </c>
      <c r="C107" s="193" t="s">
        <v>115</v>
      </c>
      <c r="D107" s="194" t="s">
        <v>6</v>
      </c>
      <c r="E107" s="195">
        <f>E108+E116+E112</f>
        <v>105</v>
      </c>
      <c r="F107" s="195">
        <f>F108+F116+F112</f>
        <v>33</v>
      </c>
      <c r="G107" s="195">
        <f t="shared" si="9"/>
        <v>31.428571428571427</v>
      </c>
    </row>
    <row r="108" spans="1:7" ht="57" customHeight="1">
      <c r="A108" s="63" t="s">
        <v>263</v>
      </c>
      <c r="B108" s="21" t="s">
        <v>60</v>
      </c>
      <c r="C108" s="21" t="s">
        <v>188</v>
      </c>
      <c r="D108" s="128" t="s">
        <v>6</v>
      </c>
      <c r="E108" s="160">
        <f aca="true" t="shared" si="12" ref="E108:F110">E109</f>
        <v>1</v>
      </c>
      <c r="F108" s="160">
        <f t="shared" si="12"/>
        <v>0</v>
      </c>
      <c r="G108" s="160">
        <f t="shared" si="9"/>
        <v>0</v>
      </c>
    </row>
    <row r="109" spans="1:7" ht="48" customHeight="1">
      <c r="A109" s="63" t="s">
        <v>264</v>
      </c>
      <c r="B109" s="21" t="s">
        <v>60</v>
      </c>
      <c r="C109" s="21" t="s">
        <v>217</v>
      </c>
      <c r="D109" s="128" t="s">
        <v>6</v>
      </c>
      <c r="E109" s="160">
        <f t="shared" si="12"/>
        <v>1</v>
      </c>
      <c r="F109" s="160">
        <f t="shared" si="12"/>
        <v>0</v>
      </c>
      <c r="G109" s="160">
        <f t="shared" si="9"/>
        <v>0</v>
      </c>
    </row>
    <row r="110" spans="1:7" ht="22.5" customHeight="1">
      <c r="A110" s="63" t="s">
        <v>162</v>
      </c>
      <c r="B110" s="21" t="s">
        <v>60</v>
      </c>
      <c r="C110" s="21" t="s">
        <v>217</v>
      </c>
      <c r="D110" s="128" t="s">
        <v>64</v>
      </c>
      <c r="E110" s="160">
        <f t="shared" si="12"/>
        <v>1</v>
      </c>
      <c r="F110" s="160">
        <f t="shared" si="12"/>
        <v>0</v>
      </c>
      <c r="G110" s="160">
        <f t="shared" si="9"/>
        <v>0</v>
      </c>
    </row>
    <row r="111" spans="1:7" ht="22.5" customHeight="1">
      <c r="A111" s="63" t="s">
        <v>101</v>
      </c>
      <c r="B111" s="21" t="s">
        <v>60</v>
      </c>
      <c r="C111" s="21" t="s">
        <v>217</v>
      </c>
      <c r="D111" s="128" t="s">
        <v>100</v>
      </c>
      <c r="E111" s="160">
        <v>1</v>
      </c>
      <c r="F111" s="160">
        <v>0</v>
      </c>
      <c r="G111" s="160">
        <f t="shared" si="9"/>
        <v>0</v>
      </c>
    </row>
    <row r="112" spans="1:7" ht="48" customHeight="1">
      <c r="A112" s="271" t="s">
        <v>333</v>
      </c>
      <c r="B112" s="21" t="s">
        <v>60</v>
      </c>
      <c r="C112" s="21" t="s">
        <v>189</v>
      </c>
      <c r="D112" s="128" t="s">
        <v>6</v>
      </c>
      <c r="E112" s="160">
        <f aca="true" t="shared" si="13" ref="E112:F114">E113</f>
        <v>70</v>
      </c>
      <c r="F112" s="160">
        <f t="shared" si="13"/>
        <v>33</v>
      </c>
      <c r="G112" s="160">
        <f t="shared" si="9"/>
        <v>47.14285714285714</v>
      </c>
    </row>
    <row r="113" spans="1:7" ht="35.25" customHeight="1">
      <c r="A113" s="271" t="s">
        <v>334</v>
      </c>
      <c r="B113" s="21" t="s">
        <v>60</v>
      </c>
      <c r="C113" s="21" t="s">
        <v>218</v>
      </c>
      <c r="D113" s="128" t="s">
        <v>6</v>
      </c>
      <c r="E113" s="160">
        <f t="shared" si="13"/>
        <v>70</v>
      </c>
      <c r="F113" s="160">
        <f t="shared" si="13"/>
        <v>33</v>
      </c>
      <c r="G113" s="160">
        <f t="shared" si="9"/>
        <v>47.14285714285714</v>
      </c>
    </row>
    <row r="114" spans="1:7" ht="22.5" customHeight="1">
      <c r="A114" s="63" t="s">
        <v>162</v>
      </c>
      <c r="B114" s="21" t="s">
        <v>60</v>
      </c>
      <c r="C114" s="21" t="s">
        <v>218</v>
      </c>
      <c r="D114" s="128" t="s">
        <v>64</v>
      </c>
      <c r="E114" s="160">
        <f t="shared" si="13"/>
        <v>70</v>
      </c>
      <c r="F114" s="160">
        <f t="shared" si="13"/>
        <v>33</v>
      </c>
      <c r="G114" s="160">
        <f t="shared" si="9"/>
        <v>47.14285714285714</v>
      </c>
    </row>
    <row r="115" spans="1:7" ht="22.5" customHeight="1">
      <c r="A115" s="63" t="s">
        <v>101</v>
      </c>
      <c r="B115" s="21" t="s">
        <v>60</v>
      </c>
      <c r="C115" s="21" t="s">
        <v>218</v>
      </c>
      <c r="D115" s="128" t="s">
        <v>100</v>
      </c>
      <c r="E115" s="160">
        <v>70</v>
      </c>
      <c r="F115" s="160">
        <v>33</v>
      </c>
      <c r="G115" s="160">
        <f t="shared" si="9"/>
        <v>47.14285714285714</v>
      </c>
    </row>
    <row r="116" spans="1:7" s="24" customFormat="1" ht="81" customHeight="1">
      <c r="A116" s="118" t="s">
        <v>91</v>
      </c>
      <c r="B116" s="21" t="s">
        <v>60</v>
      </c>
      <c r="C116" s="21" t="s">
        <v>120</v>
      </c>
      <c r="D116" s="21" t="s">
        <v>6</v>
      </c>
      <c r="E116" s="22">
        <f aca="true" t="shared" si="14" ref="E116:G117">E117</f>
        <v>34</v>
      </c>
      <c r="F116" s="22">
        <f t="shared" si="14"/>
        <v>0</v>
      </c>
      <c r="G116" s="22">
        <f t="shared" si="14"/>
        <v>0</v>
      </c>
    </row>
    <row r="117" spans="1:7" s="24" customFormat="1" ht="15" customHeight="1">
      <c r="A117" s="118" t="s">
        <v>74</v>
      </c>
      <c r="B117" s="21" t="s">
        <v>60</v>
      </c>
      <c r="C117" s="21" t="s">
        <v>120</v>
      </c>
      <c r="D117" s="21" t="s">
        <v>69</v>
      </c>
      <c r="E117" s="160">
        <f t="shared" si="14"/>
        <v>34</v>
      </c>
      <c r="F117" s="160">
        <f t="shared" si="14"/>
        <v>0</v>
      </c>
      <c r="G117" s="160">
        <f t="shared" si="14"/>
        <v>0</v>
      </c>
    </row>
    <row r="118" spans="1:7" s="24" customFormat="1" ht="15" customHeight="1">
      <c r="A118" s="118" t="s">
        <v>85</v>
      </c>
      <c r="B118" s="21" t="s">
        <v>60</v>
      </c>
      <c r="C118" s="21" t="s">
        <v>120</v>
      </c>
      <c r="D118" s="21" t="s">
        <v>86</v>
      </c>
      <c r="E118" s="160">
        <v>34</v>
      </c>
      <c r="F118" s="160">
        <v>0</v>
      </c>
      <c r="G118" s="160">
        <v>0</v>
      </c>
    </row>
    <row r="119" spans="1:7" ht="18" customHeight="1">
      <c r="A119" s="33" t="s">
        <v>14</v>
      </c>
      <c r="B119" s="34" t="s">
        <v>15</v>
      </c>
      <c r="C119" s="34" t="s">
        <v>115</v>
      </c>
      <c r="D119" s="34" t="s">
        <v>6</v>
      </c>
      <c r="E119" s="35">
        <f>E120+E130+E139</f>
        <v>7657.200000000001</v>
      </c>
      <c r="F119" s="35">
        <f>F120+F130+F139</f>
        <v>786</v>
      </c>
      <c r="G119" s="35">
        <f aca="true" t="shared" si="15" ref="G119:G126">F119/E119*100</f>
        <v>10.2648487697853</v>
      </c>
    </row>
    <row r="120" spans="1:7" s="25" customFormat="1" ht="18" customHeight="1">
      <c r="A120" s="28" t="s">
        <v>16</v>
      </c>
      <c r="B120" s="17" t="s">
        <v>17</v>
      </c>
      <c r="C120" s="17" t="s">
        <v>115</v>
      </c>
      <c r="D120" s="17" t="s">
        <v>6</v>
      </c>
      <c r="E120" s="18">
        <f>E121+E127+E125</f>
        <v>843</v>
      </c>
      <c r="F120" s="18">
        <f>F121+F127+F125</f>
        <v>122.69999999999999</v>
      </c>
      <c r="G120" s="18">
        <f t="shared" si="15"/>
        <v>14.555160142348752</v>
      </c>
    </row>
    <row r="121" spans="1:7" ht="68.25" customHeight="1">
      <c r="A121" s="272" t="s">
        <v>303</v>
      </c>
      <c r="B121" s="21" t="s">
        <v>17</v>
      </c>
      <c r="C121" s="21" t="s">
        <v>191</v>
      </c>
      <c r="D121" s="21" t="s">
        <v>6</v>
      </c>
      <c r="E121" s="161">
        <f aca="true" t="shared" si="16" ref="E121:F123">E122</f>
        <v>321.3</v>
      </c>
      <c r="F121" s="161">
        <f t="shared" si="16"/>
        <v>37.9</v>
      </c>
      <c r="G121" s="161">
        <f t="shared" si="15"/>
        <v>11.795829442888266</v>
      </c>
    </row>
    <row r="122" spans="1:7" ht="68.25" customHeight="1">
      <c r="A122" s="272" t="s">
        <v>304</v>
      </c>
      <c r="B122" s="21" t="s">
        <v>17</v>
      </c>
      <c r="C122" s="21" t="s">
        <v>219</v>
      </c>
      <c r="D122" s="21" t="s">
        <v>6</v>
      </c>
      <c r="E122" s="161">
        <f t="shared" si="16"/>
        <v>321.3</v>
      </c>
      <c r="F122" s="161">
        <f t="shared" si="16"/>
        <v>37.9</v>
      </c>
      <c r="G122" s="161">
        <f t="shared" si="15"/>
        <v>11.795829442888266</v>
      </c>
    </row>
    <row r="123" spans="1:7" ht="22.5" customHeight="1">
      <c r="A123" s="169" t="s">
        <v>162</v>
      </c>
      <c r="B123" s="167" t="s">
        <v>17</v>
      </c>
      <c r="C123" s="167" t="s">
        <v>219</v>
      </c>
      <c r="D123" s="167" t="s">
        <v>64</v>
      </c>
      <c r="E123" s="168">
        <f t="shared" si="16"/>
        <v>321.3</v>
      </c>
      <c r="F123" s="168">
        <f t="shared" si="16"/>
        <v>37.9</v>
      </c>
      <c r="G123" s="168">
        <f t="shared" si="15"/>
        <v>11.795829442888266</v>
      </c>
    </row>
    <row r="124" spans="1:7" ht="22.5" customHeight="1">
      <c r="A124" s="170" t="s">
        <v>101</v>
      </c>
      <c r="B124" s="140" t="s">
        <v>17</v>
      </c>
      <c r="C124" s="140" t="s">
        <v>219</v>
      </c>
      <c r="D124" s="140" t="s">
        <v>100</v>
      </c>
      <c r="E124" s="172">
        <v>321.3</v>
      </c>
      <c r="F124" s="172">
        <v>37.9</v>
      </c>
      <c r="G124" s="172">
        <f t="shared" si="15"/>
        <v>11.795829442888266</v>
      </c>
    </row>
    <row r="125" spans="1:7" ht="103.5" customHeight="1">
      <c r="A125" s="273" t="s">
        <v>305</v>
      </c>
      <c r="B125" s="211" t="s">
        <v>17</v>
      </c>
      <c r="C125" s="212" t="s">
        <v>190</v>
      </c>
      <c r="D125" s="211" t="s">
        <v>64</v>
      </c>
      <c r="E125" s="213">
        <f>E126</f>
        <v>521.7</v>
      </c>
      <c r="F125" s="213">
        <f>F126</f>
        <v>84.8</v>
      </c>
      <c r="G125" s="213">
        <f t="shared" si="15"/>
        <v>16.25455242476519</v>
      </c>
    </row>
    <row r="126" spans="1:7" ht="22.5" customHeight="1">
      <c r="A126" s="198" t="s">
        <v>101</v>
      </c>
      <c r="B126" s="199" t="s">
        <v>17</v>
      </c>
      <c r="C126" s="203" t="s">
        <v>190</v>
      </c>
      <c r="D126" s="199" t="s">
        <v>100</v>
      </c>
      <c r="E126" s="200">
        <v>521.7</v>
      </c>
      <c r="F126" s="200">
        <v>84.8</v>
      </c>
      <c r="G126" s="200">
        <f t="shared" si="15"/>
        <v>16.25455242476519</v>
      </c>
    </row>
    <row r="127" spans="1:7" ht="34.5" customHeight="1">
      <c r="A127" s="169" t="s">
        <v>104</v>
      </c>
      <c r="B127" s="167" t="s">
        <v>17</v>
      </c>
      <c r="C127" s="208" t="s">
        <v>122</v>
      </c>
      <c r="D127" s="167" t="s">
        <v>6</v>
      </c>
      <c r="E127" s="168">
        <f aca="true" t="shared" si="17" ref="E127:G128">E128</f>
        <v>0</v>
      </c>
      <c r="F127" s="168">
        <f t="shared" si="17"/>
        <v>0</v>
      </c>
      <c r="G127" s="168">
        <f t="shared" si="17"/>
        <v>0</v>
      </c>
    </row>
    <row r="128" spans="1:7" ht="24.75" customHeight="1">
      <c r="A128" s="169" t="s">
        <v>106</v>
      </c>
      <c r="B128" s="167" t="s">
        <v>17</v>
      </c>
      <c r="C128" s="208" t="s">
        <v>122</v>
      </c>
      <c r="D128" s="167" t="s">
        <v>105</v>
      </c>
      <c r="E128" s="168">
        <f t="shared" si="17"/>
        <v>0</v>
      </c>
      <c r="F128" s="168">
        <f t="shared" si="17"/>
        <v>0</v>
      </c>
      <c r="G128" s="168">
        <f t="shared" si="17"/>
        <v>0</v>
      </c>
    </row>
    <row r="129" spans="1:7" ht="33.75" customHeight="1">
      <c r="A129" s="169" t="s">
        <v>107</v>
      </c>
      <c r="B129" s="167" t="s">
        <v>17</v>
      </c>
      <c r="C129" s="208" t="s">
        <v>122</v>
      </c>
      <c r="D129" s="167" t="s">
        <v>108</v>
      </c>
      <c r="E129" s="168">
        <v>0</v>
      </c>
      <c r="F129" s="168">
        <v>0</v>
      </c>
      <c r="G129" s="168">
        <v>0</v>
      </c>
    </row>
    <row r="130" spans="1:7" ht="19.5" customHeight="1">
      <c r="A130" s="183" t="s">
        <v>18</v>
      </c>
      <c r="B130" s="184" t="s">
        <v>19</v>
      </c>
      <c r="C130" s="184" t="s">
        <v>115</v>
      </c>
      <c r="D130" s="184" t="s">
        <v>6</v>
      </c>
      <c r="E130" s="185">
        <f>E131+E135</f>
        <v>935</v>
      </c>
      <c r="F130" s="185">
        <f>F131+F135</f>
        <v>591</v>
      </c>
      <c r="G130" s="185">
        <f aca="true" t="shared" si="18" ref="G130:G155">F130/E130*100</f>
        <v>63.20855614973262</v>
      </c>
    </row>
    <row r="131" spans="1:7" ht="57.75" customHeight="1">
      <c r="A131" s="274" t="s">
        <v>306</v>
      </c>
      <c r="B131" s="140" t="s">
        <v>19</v>
      </c>
      <c r="C131" s="140" t="s">
        <v>192</v>
      </c>
      <c r="D131" s="140" t="s">
        <v>6</v>
      </c>
      <c r="E131" s="141">
        <f aca="true" t="shared" si="19" ref="E131:F133">E132</f>
        <v>35</v>
      </c>
      <c r="F131" s="141">
        <f t="shared" si="19"/>
        <v>0</v>
      </c>
      <c r="G131" s="141">
        <f t="shared" si="18"/>
        <v>0</v>
      </c>
    </row>
    <row r="132" spans="1:7" ht="57.75" customHeight="1">
      <c r="A132" s="274" t="s">
        <v>307</v>
      </c>
      <c r="B132" s="140" t="s">
        <v>19</v>
      </c>
      <c r="C132" s="140" t="s">
        <v>220</v>
      </c>
      <c r="D132" s="140" t="s">
        <v>6</v>
      </c>
      <c r="E132" s="141">
        <f t="shared" si="19"/>
        <v>35</v>
      </c>
      <c r="F132" s="141">
        <f t="shared" si="19"/>
        <v>0</v>
      </c>
      <c r="G132" s="141">
        <f t="shared" si="18"/>
        <v>0</v>
      </c>
    </row>
    <row r="133" spans="1:7" ht="22.5" customHeight="1">
      <c r="A133" s="142" t="s">
        <v>162</v>
      </c>
      <c r="B133" s="140" t="s">
        <v>19</v>
      </c>
      <c r="C133" s="140" t="s">
        <v>220</v>
      </c>
      <c r="D133" s="140" t="s">
        <v>64</v>
      </c>
      <c r="E133" s="141">
        <f t="shared" si="19"/>
        <v>35</v>
      </c>
      <c r="F133" s="141">
        <f t="shared" si="19"/>
        <v>0</v>
      </c>
      <c r="G133" s="141">
        <f t="shared" si="18"/>
        <v>0</v>
      </c>
    </row>
    <row r="134" spans="1:7" ht="22.5" customHeight="1">
      <c r="A134" s="142" t="s">
        <v>101</v>
      </c>
      <c r="B134" s="140" t="s">
        <v>19</v>
      </c>
      <c r="C134" s="140" t="s">
        <v>220</v>
      </c>
      <c r="D134" s="140" t="s">
        <v>100</v>
      </c>
      <c r="E134" s="141">
        <v>35</v>
      </c>
      <c r="F134" s="141">
        <v>0</v>
      </c>
      <c r="G134" s="141">
        <f t="shared" si="18"/>
        <v>0</v>
      </c>
    </row>
    <row r="135" spans="1:7" ht="69" customHeight="1">
      <c r="A135" s="171" t="s">
        <v>258</v>
      </c>
      <c r="B135" s="140" t="s">
        <v>19</v>
      </c>
      <c r="C135" s="140" t="s">
        <v>193</v>
      </c>
      <c r="D135" s="140" t="s">
        <v>6</v>
      </c>
      <c r="E135" s="172">
        <f aca="true" t="shared" si="20" ref="E135:F137">E136</f>
        <v>900</v>
      </c>
      <c r="F135" s="172">
        <f t="shared" si="20"/>
        <v>591</v>
      </c>
      <c r="G135" s="172">
        <f t="shared" si="18"/>
        <v>65.66666666666666</v>
      </c>
    </row>
    <row r="136" spans="1:7" ht="69" customHeight="1">
      <c r="A136" s="171" t="s">
        <v>265</v>
      </c>
      <c r="B136" s="140" t="s">
        <v>19</v>
      </c>
      <c r="C136" s="140" t="s">
        <v>221</v>
      </c>
      <c r="D136" s="140" t="s">
        <v>6</v>
      </c>
      <c r="E136" s="172">
        <f t="shared" si="20"/>
        <v>900</v>
      </c>
      <c r="F136" s="172">
        <f t="shared" si="20"/>
        <v>591</v>
      </c>
      <c r="G136" s="172">
        <f t="shared" si="18"/>
        <v>65.66666666666666</v>
      </c>
    </row>
    <row r="137" spans="1:7" s="23" customFormat="1" ht="15.75" customHeight="1">
      <c r="A137" s="20" t="s">
        <v>71</v>
      </c>
      <c r="B137" s="122" t="s">
        <v>19</v>
      </c>
      <c r="C137" s="21" t="s">
        <v>221</v>
      </c>
      <c r="D137" s="21" t="s">
        <v>65</v>
      </c>
      <c r="E137" s="244">
        <f t="shared" si="20"/>
        <v>900</v>
      </c>
      <c r="F137" s="244">
        <f t="shared" si="20"/>
        <v>591</v>
      </c>
      <c r="G137" s="244">
        <f t="shared" si="18"/>
        <v>65.66666666666666</v>
      </c>
    </row>
    <row r="138" spans="1:7" s="23" customFormat="1" ht="45">
      <c r="A138" s="20" t="s">
        <v>160</v>
      </c>
      <c r="B138" s="122" t="s">
        <v>19</v>
      </c>
      <c r="C138" s="21" t="s">
        <v>221</v>
      </c>
      <c r="D138" s="21" t="s">
        <v>92</v>
      </c>
      <c r="E138" s="244">
        <v>900</v>
      </c>
      <c r="F138" s="244">
        <v>591</v>
      </c>
      <c r="G138" s="244">
        <f t="shared" si="18"/>
        <v>65.66666666666666</v>
      </c>
    </row>
    <row r="139" spans="1:7" s="19" customFormat="1" ht="18.75" customHeight="1">
      <c r="A139" s="145" t="s">
        <v>20</v>
      </c>
      <c r="B139" s="126" t="s">
        <v>21</v>
      </c>
      <c r="C139" s="126" t="s">
        <v>115</v>
      </c>
      <c r="D139" s="126" t="s">
        <v>6</v>
      </c>
      <c r="E139" s="146">
        <f>E151+E147+E140+E155+E179</f>
        <v>5879.200000000001</v>
      </c>
      <c r="F139" s="146">
        <f>F151+F147+F140+F155+F179</f>
        <v>72.3</v>
      </c>
      <c r="G139" s="146">
        <f t="shared" si="18"/>
        <v>1.2297591509048849</v>
      </c>
    </row>
    <row r="140" spans="1:7" s="19" customFormat="1" ht="45" customHeight="1">
      <c r="A140" s="275" t="s">
        <v>308</v>
      </c>
      <c r="B140" s="140" t="s">
        <v>21</v>
      </c>
      <c r="C140" s="140" t="s">
        <v>194</v>
      </c>
      <c r="D140" s="140" t="s">
        <v>6</v>
      </c>
      <c r="E140" s="144">
        <f>E141+E144</f>
        <v>344.1</v>
      </c>
      <c r="F140" s="144">
        <f>F141+F144</f>
        <v>72.3</v>
      </c>
      <c r="G140" s="144">
        <f t="shared" si="18"/>
        <v>21.011333914559717</v>
      </c>
    </row>
    <row r="141" spans="1:7" s="19" customFormat="1" ht="18.75" customHeight="1">
      <c r="A141" s="196" t="s">
        <v>93</v>
      </c>
      <c r="B141" s="140" t="s">
        <v>21</v>
      </c>
      <c r="C141" s="140" t="s">
        <v>223</v>
      </c>
      <c r="D141" s="140" t="s">
        <v>6</v>
      </c>
      <c r="E141" s="144">
        <f>E142</f>
        <v>170</v>
      </c>
      <c r="F141" s="144">
        <f>F142</f>
        <v>60.6</v>
      </c>
      <c r="G141" s="144">
        <f t="shared" si="18"/>
        <v>35.64705882352941</v>
      </c>
    </row>
    <row r="142" spans="1:7" s="19" customFormat="1" ht="24.75" customHeight="1">
      <c r="A142" s="139" t="s">
        <v>162</v>
      </c>
      <c r="B142" s="140" t="s">
        <v>21</v>
      </c>
      <c r="C142" s="140" t="s">
        <v>223</v>
      </c>
      <c r="D142" s="140" t="s">
        <v>64</v>
      </c>
      <c r="E142" s="144">
        <f>E143</f>
        <v>170</v>
      </c>
      <c r="F142" s="144">
        <f>F143</f>
        <v>60.6</v>
      </c>
      <c r="G142" s="144">
        <f t="shared" si="18"/>
        <v>35.64705882352941</v>
      </c>
    </row>
    <row r="143" spans="1:7" s="19" customFormat="1" ht="24.75" customHeight="1">
      <c r="A143" s="139" t="s">
        <v>101</v>
      </c>
      <c r="B143" s="140" t="s">
        <v>21</v>
      </c>
      <c r="C143" s="140" t="s">
        <v>223</v>
      </c>
      <c r="D143" s="140" t="s">
        <v>100</v>
      </c>
      <c r="E143" s="144">
        <v>170</v>
      </c>
      <c r="F143" s="144">
        <v>60.6</v>
      </c>
      <c r="G143" s="144">
        <f t="shared" si="18"/>
        <v>35.64705882352941</v>
      </c>
    </row>
    <row r="144" spans="1:7" s="19" customFormat="1" ht="18.75" customHeight="1">
      <c r="A144" s="289" t="s">
        <v>94</v>
      </c>
      <c r="B144" s="245" t="s">
        <v>21</v>
      </c>
      <c r="C144" s="245" t="s">
        <v>225</v>
      </c>
      <c r="D144" s="245" t="s">
        <v>6</v>
      </c>
      <c r="E144" s="290">
        <f>E145</f>
        <v>174.1</v>
      </c>
      <c r="F144" s="290">
        <f>F145</f>
        <v>11.7</v>
      </c>
      <c r="G144" s="290">
        <f t="shared" si="18"/>
        <v>6.72027570361861</v>
      </c>
    </row>
    <row r="145" spans="1:7" s="19" customFormat="1" ht="24.75" customHeight="1">
      <c r="A145" s="139" t="s">
        <v>162</v>
      </c>
      <c r="B145" s="140" t="s">
        <v>21</v>
      </c>
      <c r="C145" s="140" t="s">
        <v>225</v>
      </c>
      <c r="D145" s="140" t="s">
        <v>64</v>
      </c>
      <c r="E145" s="144">
        <f>E146</f>
        <v>174.1</v>
      </c>
      <c r="F145" s="144">
        <f>F146</f>
        <v>11.7</v>
      </c>
      <c r="G145" s="144">
        <f t="shared" si="18"/>
        <v>6.72027570361861</v>
      </c>
    </row>
    <row r="146" spans="1:7" s="19" customFormat="1" ht="24.75" customHeight="1">
      <c r="A146" s="139" t="s">
        <v>101</v>
      </c>
      <c r="B146" s="140" t="s">
        <v>21</v>
      </c>
      <c r="C146" s="140" t="s">
        <v>225</v>
      </c>
      <c r="D146" s="140" t="s">
        <v>100</v>
      </c>
      <c r="E146" s="144">
        <v>174.1</v>
      </c>
      <c r="F146" s="144">
        <v>11.7</v>
      </c>
      <c r="G146" s="144">
        <f t="shared" si="18"/>
        <v>6.72027570361861</v>
      </c>
    </row>
    <row r="147" spans="1:7" s="19" customFormat="1" ht="58.5" customHeight="1">
      <c r="A147" s="139" t="s">
        <v>260</v>
      </c>
      <c r="B147" s="140" t="s">
        <v>21</v>
      </c>
      <c r="C147" s="140" t="s">
        <v>195</v>
      </c>
      <c r="D147" s="140" t="s">
        <v>6</v>
      </c>
      <c r="E147" s="144">
        <f aca="true" t="shared" si="21" ref="E147:F149">E148</f>
        <v>5</v>
      </c>
      <c r="F147" s="144">
        <f t="shared" si="21"/>
        <v>0</v>
      </c>
      <c r="G147" s="144">
        <f t="shared" si="18"/>
        <v>0</v>
      </c>
    </row>
    <row r="148" spans="1:7" s="19" customFormat="1" ht="45.75" customHeight="1">
      <c r="A148" s="139" t="s">
        <v>261</v>
      </c>
      <c r="B148" s="140" t="s">
        <v>21</v>
      </c>
      <c r="C148" s="140" t="s">
        <v>227</v>
      </c>
      <c r="D148" s="140" t="s">
        <v>6</v>
      </c>
      <c r="E148" s="144">
        <f t="shared" si="21"/>
        <v>5</v>
      </c>
      <c r="F148" s="144">
        <f t="shared" si="21"/>
        <v>0</v>
      </c>
      <c r="G148" s="144">
        <f t="shared" si="18"/>
        <v>0</v>
      </c>
    </row>
    <row r="149" spans="1:7" s="19" customFormat="1" ht="23.25" customHeight="1">
      <c r="A149" s="143" t="s">
        <v>162</v>
      </c>
      <c r="B149" s="140" t="s">
        <v>21</v>
      </c>
      <c r="C149" s="140" t="s">
        <v>227</v>
      </c>
      <c r="D149" s="140" t="s">
        <v>64</v>
      </c>
      <c r="E149" s="144">
        <f t="shared" si="21"/>
        <v>5</v>
      </c>
      <c r="F149" s="144">
        <f t="shared" si="21"/>
        <v>0</v>
      </c>
      <c r="G149" s="144">
        <f t="shared" si="18"/>
        <v>0</v>
      </c>
    </row>
    <row r="150" spans="1:7" s="19" customFormat="1" ht="23.25" customHeight="1">
      <c r="A150" s="143" t="s">
        <v>101</v>
      </c>
      <c r="B150" s="140" t="s">
        <v>21</v>
      </c>
      <c r="C150" s="140" t="s">
        <v>227</v>
      </c>
      <c r="D150" s="140" t="s">
        <v>100</v>
      </c>
      <c r="E150" s="144">
        <v>5</v>
      </c>
      <c r="F150" s="144">
        <v>0</v>
      </c>
      <c r="G150" s="144">
        <f t="shared" si="18"/>
        <v>0</v>
      </c>
    </row>
    <row r="151" spans="1:7" ht="56.25">
      <c r="A151" s="276" t="s">
        <v>309</v>
      </c>
      <c r="B151" s="140" t="s">
        <v>21</v>
      </c>
      <c r="C151" s="140" t="s">
        <v>196</v>
      </c>
      <c r="D151" s="140" t="s">
        <v>6</v>
      </c>
      <c r="E151" s="144">
        <f aca="true" t="shared" si="22" ref="E151:F153">E152</f>
        <v>20</v>
      </c>
      <c r="F151" s="144">
        <f t="shared" si="22"/>
        <v>0</v>
      </c>
      <c r="G151" s="144">
        <f t="shared" si="18"/>
        <v>0</v>
      </c>
    </row>
    <row r="152" spans="1:7" ht="56.25">
      <c r="A152" s="276" t="s">
        <v>310</v>
      </c>
      <c r="B152" s="140" t="s">
        <v>21</v>
      </c>
      <c r="C152" s="140" t="s">
        <v>229</v>
      </c>
      <c r="D152" s="140" t="s">
        <v>6</v>
      </c>
      <c r="E152" s="144">
        <f t="shared" si="22"/>
        <v>20</v>
      </c>
      <c r="F152" s="144">
        <f t="shared" si="22"/>
        <v>0</v>
      </c>
      <c r="G152" s="144">
        <f t="shared" si="18"/>
        <v>0</v>
      </c>
    </row>
    <row r="153" spans="1:7" ht="22.5" customHeight="1">
      <c r="A153" s="143" t="s">
        <v>162</v>
      </c>
      <c r="B153" s="140" t="s">
        <v>21</v>
      </c>
      <c r="C153" s="140" t="s">
        <v>229</v>
      </c>
      <c r="D153" s="140" t="s">
        <v>64</v>
      </c>
      <c r="E153" s="144">
        <f t="shared" si="22"/>
        <v>20</v>
      </c>
      <c r="F153" s="144">
        <f t="shared" si="22"/>
        <v>0</v>
      </c>
      <c r="G153" s="144">
        <f t="shared" si="18"/>
        <v>0</v>
      </c>
    </row>
    <row r="154" spans="1:7" ht="22.5" customHeight="1">
      <c r="A154" s="143" t="s">
        <v>101</v>
      </c>
      <c r="B154" s="140" t="s">
        <v>21</v>
      </c>
      <c r="C154" s="140" t="s">
        <v>229</v>
      </c>
      <c r="D154" s="140" t="s">
        <v>100</v>
      </c>
      <c r="E154" s="144">
        <v>20</v>
      </c>
      <c r="F154" s="144">
        <v>0</v>
      </c>
      <c r="G154" s="144">
        <f t="shared" si="18"/>
        <v>0</v>
      </c>
    </row>
    <row r="155" spans="1:7" ht="36.75" customHeight="1">
      <c r="A155" s="119" t="s">
        <v>245</v>
      </c>
      <c r="B155" s="140" t="s">
        <v>21</v>
      </c>
      <c r="C155" s="140" t="s">
        <v>197</v>
      </c>
      <c r="D155" s="140" t="s">
        <v>6</v>
      </c>
      <c r="E155" s="243">
        <f>E156+E169</f>
        <v>5449.6</v>
      </c>
      <c r="F155" s="243">
        <f>F156+F169</f>
        <v>0</v>
      </c>
      <c r="G155" s="243">
        <f t="shared" si="18"/>
        <v>0</v>
      </c>
    </row>
    <row r="156" spans="1:7" ht="24" customHeight="1">
      <c r="A156" s="236" t="s">
        <v>175</v>
      </c>
      <c r="B156" s="140" t="s">
        <v>21</v>
      </c>
      <c r="C156" s="140" t="s">
        <v>242</v>
      </c>
      <c r="D156" s="140" t="s">
        <v>64</v>
      </c>
      <c r="E156" s="243">
        <f>E157+E160+E163+E166</f>
        <v>0</v>
      </c>
      <c r="F156" s="243">
        <f>F157+F160+F163+F166</f>
        <v>0</v>
      </c>
      <c r="G156" s="243">
        <f>G157+G160+G163+G166</f>
        <v>0</v>
      </c>
    </row>
    <row r="157" spans="1:7" ht="33.75" customHeight="1">
      <c r="A157" s="236" t="s">
        <v>240</v>
      </c>
      <c r="B157" s="140" t="s">
        <v>21</v>
      </c>
      <c r="C157" s="140" t="s">
        <v>242</v>
      </c>
      <c r="D157" s="140" t="s">
        <v>64</v>
      </c>
      <c r="E157" s="243">
        <f aca="true" t="shared" si="23" ref="E157:G158">E158</f>
        <v>0</v>
      </c>
      <c r="F157" s="243">
        <f t="shared" si="23"/>
        <v>0</v>
      </c>
      <c r="G157" s="243">
        <f t="shared" si="23"/>
        <v>0</v>
      </c>
    </row>
    <row r="158" spans="1:7" ht="24.75" customHeight="1">
      <c r="A158" s="143" t="s">
        <v>162</v>
      </c>
      <c r="B158" s="140" t="s">
        <v>21</v>
      </c>
      <c r="C158" s="140" t="s">
        <v>242</v>
      </c>
      <c r="D158" s="140" t="s">
        <v>64</v>
      </c>
      <c r="E158" s="243">
        <f t="shared" si="23"/>
        <v>0</v>
      </c>
      <c r="F158" s="243">
        <f t="shared" si="23"/>
        <v>0</v>
      </c>
      <c r="G158" s="243">
        <f t="shared" si="23"/>
        <v>0</v>
      </c>
    </row>
    <row r="159" spans="1:7" ht="24" customHeight="1">
      <c r="A159" s="143" t="s">
        <v>101</v>
      </c>
      <c r="B159" s="140" t="s">
        <v>21</v>
      </c>
      <c r="C159" s="140" t="s">
        <v>242</v>
      </c>
      <c r="D159" s="140" t="s">
        <v>100</v>
      </c>
      <c r="E159" s="243">
        <v>0</v>
      </c>
      <c r="F159" s="243">
        <v>0</v>
      </c>
      <c r="G159" s="243">
        <v>0</v>
      </c>
    </row>
    <row r="160" spans="1:7" ht="36" customHeight="1">
      <c r="A160" s="236" t="s">
        <v>241</v>
      </c>
      <c r="B160" s="140" t="s">
        <v>21</v>
      </c>
      <c r="C160" s="140" t="s">
        <v>242</v>
      </c>
      <c r="D160" s="140" t="s">
        <v>64</v>
      </c>
      <c r="E160" s="243">
        <f aca="true" t="shared" si="24" ref="E160:G161">E161</f>
        <v>0</v>
      </c>
      <c r="F160" s="243">
        <f t="shared" si="24"/>
        <v>0</v>
      </c>
      <c r="G160" s="243">
        <f t="shared" si="24"/>
        <v>0</v>
      </c>
    </row>
    <row r="161" spans="1:7" ht="24.75" customHeight="1">
      <c r="A161" s="143" t="s">
        <v>162</v>
      </c>
      <c r="B161" s="140" t="s">
        <v>21</v>
      </c>
      <c r="C161" s="140" t="s">
        <v>242</v>
      </c>
      <c r="D161" s="140" t="s">
        <v>64</v>
      </c>
      <c r="E161" s="243">
        <f t="shared" si="24"/>
        <v>0</v>
      </c>
      <c r="F161" s="243">
        <f t="shared" si="24"/>
        <v>0</v>
      </c>
      <c r="G161" s="243">
        <f t="shared" si="24"/>
        <v>0</v>
      </c>
    </row>
    <row r="162" spans="1:7" ht="24" customHeight="1">
      <c r="A162" s="143" t="s">
        <v>101</v>
      </c>
      <c r="B162" s="140" t="s">
        <v>21</v>
      </c>
      <c r="C162" s="140" t="s">
        <v>242</v>
      </c>
      <c r="D162" s="140" t="s">
        <v>100</v>
      </c>
      <c r="E162" s="243">
        <v>0</v>
      </c>
      <c r="F162" s="243">
        <v>0</v>
      </c>
      <c r="G162" s="243">
        <v>0</v>
      </c>
    </row>
    <row r="163" spans="1:7" ht="34.5" customHeight="1">
      <c r="A163" s="236" t="s">
        <v>169</v>
      </c>
      <c r="B163" s="140" t="s">
        <v>21</v>
      </c>
      <c r="C163" s="140" t="s">
        <v>242</v>
      </c>
      <c r="D163" s="140" t="s">
        <v>64</v>
      </c>
      <c r="E163" s="243">
        <f aca="true" t="shared" si="25" ref="E163:G164">E164</f>
        <v>0</v>
      </c>
      <c r="F163" s="243">
        <f t="shared" si="25"/>
        <v>0</v>
      </c>
      <c r="G163" s="243">
        <f t="shared" si="25"/>
        <v>0</v>
      </c>
    </row>
    <row r="164" spans="1:7" ht="22.5" customHeight="1">
      <c r="A164" s="143" t="s">
        <v>162</v>
      </c>
      <c r="B164" s="140" t="s">
        <v>21</v>
      </c>
      <c r="C164" s="140" t="s">
        <v>242</v>
      </c>
      <c r="D164" s="140" t="s">
        <v>64</v>
      </c>
      <c r="E164" s="243">
        <f t="shared" si="25"/>
        <v>0</v>
      </c>
      <c r="F164" s="243">
        <f t="shared" si="25"/>
        <v>0</v>
      </c>
      <c r="G164" s="243">
        <f t="shared" si="25"/>
        <v>0</v>
      </c>
    </row>
    <row r="165" spans="1:7" ht="24.75" customHeight="1">
      <c r="A165" s="143" t="s">
        <v>101</v>
      </c>
      <c r="B165" s="140" t="s">
        <v>21</v>
      </c>
      <c r="C165" s="140" t="s">
        <v>242</v>
      </c>
      <c r="D165" s="140" t="s">
        <v>100</v>
      </c>
      <c r="E165" s="243">
        <v>0</v>
      </c>
      <c r="F165" s="243">
        <v>0</v>
      </c>
      <c r="G165" s="243">
        <v>0</v>
      </c>
    </row>
    <row r="166" spans="1:7" ht="34.5" customHeight="1">
      <c r="A166" s="236" t="s">
        <v>178</v>
      </c>
      <c r="B166" s="140" t="s">
        <v>21</v>
      </c>
      <c r="C166" s="140" t="s">
        <v>234</v>
      </c>
      <c r="D166" s="140" t="s">
        <v>64</v>
      </c>
      <c r="E166" s="243">
        <f aca="true" t="shared" si="26" ref="E166:G167">E167</f>
        <v>0</v>
      </c>
      <c r="F166" s="243">
        <f t="shared" si="26"/>
        <v>0</v>
      </c>
      <c r="G166" s="243">
        <f t="shared" si="26"/>
        <v>0</v>
      </c>
    </row>
    <row r="167" spans="1:7" ht="23.25" customHeight="1">
      <c r="A167" s="143" t="s">
        <v>162</v>
      </c>
      <c r="B167" s="140" t="s">
        <v>21</v>
      </c>
      <c r="C167" s="140" t="s">
        <v>234</v>
      </c>
      <c r="D167" s="140" t="s">
        <v>64</v>
      </c>
      <c r="E167" s="243">
        <f t="shared" si="26"/>
        <v>0</v>
      </c>
      <c r="F167" s="243">
        <f t="shared" si="26"/>
        <v>0</v>
      </c>
      <c r="G167" s="243">
        <f t="shared" si="26"/>
        <v>0</v>
      </c>
    </row>
    <row r="168" spans="1:7" ht="25.5" customHeight="1">
      <c r="A168" s="143" t="s">
        <v>101</v>
      </c>
      <c r="B168" s="140" t="s">
        <v>21</v>
      </c>
      <c r="C168" s="140" t="s">
        <v>234</v>
      </c>
      <c r="D168" s="140" t="s">
        <v>100</v>
      </c>
      <c r="E168" s="243">
        <v>0</v>
      </c>
      <c r="F168" s="243">
        <v>0</v>
      </c>
      <c r="G168" s="243">
        <v>0</v>
      </c>
    </row>
    <row r="169" spans="1:7" ht="24" customHeight="1">
      <c r="A169" s="236" t="s">
        <v>177</v>
      </c>
      <c r="B169" s="140" t="s">
        <v>21</v>
      </c>
      <c r="C169" s="140" t="s">
        <v>243</v>
      </c>
      <c r="D169" s="140" t="s">
        <v>64</v>
      </c>
      <c r="E169" s="243">
        <f>E170+E173+E176</f>
        <v>5449.6</v>
      </c>
      <c r="F169" s="243">
        <f>F170+F173+F176</f>
        <v>0</v>
      </c>
      <c r="G169" s="243">
        <f aca="true" t="shared" si="27" ref="G169:G178">F169/E169*100</f>
        <v>0</v>
      </c>
    </row>
    <row r="170" spans="1:7" ht="35.25" customHeight="1">
      <c r="A170" s="236" t="s">
        <v>240</v>
      </c>
      <c r="B170" s="140" t="s">
        <v>21</v>
      </c>
      <c r="C170" s="140" t="s">
        <v>243</v>
      </c>
      <c r="D170" s="140" t="s">
        <v>64</v>
      </c>
      <c r="E170" s="243">
        <f>E171</f>
        <v>4757.8</v>
      </c>
      <c r="F170" s="243">
        <f>F171</f>
        <v>0</v>
      </c>
      <c r="G170" s="243">
        <f t="shared" si="27"/>
        <v>0</v>
      </c>
    </row>
    <row r="171" spans="1:7" ht="22.5" customHeight="1">
      <c r="A171" s="143" t="s">
        <v>162</v>
      </c>
      <c r="B171" s="140" t="s">
        <v>21</v>
      </c>
      <c r="C171" s="140" t="s">
        <v>243</v>
      </c>
      <c r="D171" s="140" t="s">
        <v>64</v>
      </c>
      <c r="E171" s="243">
        <f>E172</f>
        <v>4757.8</v>
      </c>
      <c r="F171" s="243">
        <f>F172</f>
        <v>0</v>
      </c>
      <c r="G171" s="243">
        <f t="shared" si="27"/>
        <v>0</v>
      </c>
    </row>
    <row r="172" spans="1:7" ht="22.5" customHeight="1">
      <c r="A172" s="143" t="s">
        <v>101</v>
      </c>
      <c r="B172" s="140" t="s">
        <v>21</v>
      </c>
      <c r="C172" s="140" t="s">
        <v>243</v>
      </c>
      <c r="D172" s="140" t="s">
        <v>100</v>
      </c>
      <c r="E172" s="243">
        <v>4757.8</v>
      </c>
      <c r="F172" s="243">
        <v>0</v>
      </c>
      <c r="G172" s="243">
        <f t="shared" si="27"/>
        <v>0</v>
      </c>
    </row>
    <row r="173" spans="1:7" ht="36" customHeight="1">
      <c r="A173" s="236" t="s">
        <v>241</v>
      </c>
      <c r="B173" s="140" t="s">
        <v>21</v>
      </c>
      <c r="C173" s="140" t="s">
        <v>243</v>
      </c>
      <c r="D173" s="140" t="s">
        <v>64</v>
      </c>
      <c r="E173" s="243">
        <f>E174</f>
        <v>419.3</v>
      </c>
      <c r="F173" s="243">
        <f>F174</f>
        <v>0</v>
      </c>
      <c r="G173" s="243">
        <f t="shared" si="27"/>
        <v>0</v>
      </c>
    </row>
    <row r="174" spans="1:7" ht="22.5" customHeight="1">
      <c r="A174" s="143" t="s">
        <v>162</v>
      </c>
      <c r="B174" s="140" t="s">
        <v>21</v>
      </c>
      <c r="C174" s="140" t="s">
        <v>243</v>
      </c>
      <c r="D174" s="140" t="s">
        <v>64</v>
      </c>
      <c r="E174" s="243">
        <f>E175</f>
        <v>419.3</v>
      </c>
      <c r="F174" s="243">
        <f>F175</f>
        <v>0</v>
      </c>
      <c r="G174" s="243">
        <f t="shared" si="27"/>
        <v>0</v>
      </c>
    </row>
    <row r="175" spans="1:7" ht="22.5" customHeight="1">
      <c r="A175" s="143" t="s">
        <v>101</v>
      </c>
      <c r="B175" s="140" t="s">
        <v>21</v>
      </c>
      <c r="C175" s="140" t="s">
        <v>243</v>
      </c>
      <c r="D175" s="140" t="s">
        <v>100</v>
      </c>
      <c r="E175" s="243">
        <v>419.3</v>
      </c>
      <c r="F175" s="243">
        <v>0</v>
      </c>
      <c r="G175" s="243">
        <f t="shared" si="27"/>
        <v>0</v>
      </c>
    </row>
    <row r="176" spans="1:7" ht="34.5" customHeight="1">
      <c r="A176" s="236" t="s">
        <v>169</v>
      </c>
      <c r="B176" s="140" t="s">
        <v>21</v>
      </c>
      <c r="C176" s="140" t="s">
        <v>243</v>
      </c>
      <c r="D176" s="140" t="s">
        <v>64</v>
      </c>
      <c r="E176" s="243">
        <f>E177</f>
        <v>272.5</v>
      </c>
      <c r="F176" s="243">
        <f>F177</f>
        <v>0</v>
      </c>
      <c r="G176" s="243">
        <f t="shared" si="27"/>
        <v>0</v>
      </c>
    </row>
    <row r="177" spans="1:7" ht="22.5" customHeight="1">
      <c r="A177" s="143" t="s">
        <v>162</v>
      </c>
      <c r="B177" s="140" t="s">
        <v>21</v>
      </c>
      <c r="C177" s="140" t="s">
        <v>243</v>
      </c>
      <c r="D177" s="140" t="s">
        <v>64</v>
      </c>
      <c r="E177" s="243">
        <f>E178</f>
        <v>272.5</v>
      </c>
      <c r="F177" s="243">
        <f>F178</f>
        <v>0</v>
      </c>
      <c r="G177" s="243">
        <f t="shared" si="27"/>
        <v>0</v>
      </c>
    </row>
    <row r="178" spans="1:7" ht="22.5" customHeight="1">
      <c r="A178" s="143" t="s">
        <v>101</v>
      </c>
      <c r="B178" s="140" t="s">
        <v>21</v>
      </c>
      <c r="C178" s="140" t="s">
        <v>243</v>
      </c>
      <c r="D178" s="140" t="s">
        <v>100</v>
      </c>
      <c r="E178" s="243">
        <v>272.5</v>
      </c>
      <c r="F178" s="243">
        <v>0</v>
      </c>
      <c r="G178" s="243">
        <f t="shared" si="27"/>
        <v>0</v>
      </c>
    </row>
    <row r="179" spans="1:7" ht="46.5" customHeight="1">
      <c r="A179" s="143" t="s">
        <v>335</v>
      </c>
      <c r="B179" s="140" t="s">
        <v>21</v>
      </c>
      <c r="C179" s="245" t="s">
        <v>246</v>
      </c>
      <c r="D179" s="140" t="s">
        <v>6</v>
      </c>
      <c r="E179" s="243">
        <f>E180</f>
        <v>60.5</v>
      </c>
      <c r="F179" s="243">
        <f aca="true" t="shared" si="28" ref="E179:G182">F180</f>
        <v>0</v>
      </c>
      <c r="G179" s="243">
        <f t="shared" si="28"/>
        <v>0</v>
      </c>
    </row>
    <row r="180" spans="1:7" ht="46.5" customHeight="1">
      <c r="A180" s="143" t="s">
        <v>336</v>
      </c>
      <c r="B180" s="140" t="s">
        <v>21</v>
      </c>
      <c r="C180" s="245" t="s">
        <v>246</v>
      </c>
      <c r="D180" s="140" t="s">
        <v>6</v>
      </c>
      <c r="E180" s="243">
        <f>E181+E184+E187</f>
        <v>60.5</v>
      </c>
      <c r="F180" s="243">
        <f>F181+F184+F187</f>
        <v>0</v>
      </c>
      <c r="G180" s="243">
        <f>G182</f>
        <v>0</v>
      </c>
    </row>
    <row r="181" spans="1:7" ht="46.5" customHeight="1">
      <c r="A181" s="143" t="s">
        <v>370</v>
      </c>
      <c r="B181" s="140" t="s">
        <v>21</v>
      </c>
      <c r="C181" s="245" t="s">
        <v>345</v>
      </c>
      <c r="D181" s="140" t="s">
        <v>64</v>
      </c>
      <c r="E181" s="243">
        <f>E182</f>
        <v>49</v>
      </c>
      <c r="F181" s="243">
        <f>F182</f>
        <v>0</v>
      </c>
      <c r="G181" s="243">
        <f>F181/E181*100</f>
        <v>0</v>
      </c>
    </row>
    <row r="182" spans="1:7" ht="22.5" customHeight="1">
      <c r="A182" s="143" t="s">
        <v>162</v>
      </c>
      <c r="B182" s="140" t="s">
        <v>21</v>
      </c>
      <c r="C182" s="245" t="s">
        <v>345</v>
      </c>
      <c r="D182" s="140" t="s">
        <v>64</v>
      </c>
      <c r="E182" s="243">
        <f t="shared" si="28"/>
        <v>49</v>
      </c>
      <c r="F182" s="243">
        <f t="shared" si="28"/>
        <v>0</v>
      </c>
      <c r="G182" s="243">
        <f t="shared" si="28"/>
        <v>0</v>
      </c>
    </row>
    <row r="183" spans="1:7" ht="22.5" customHeight="1">
      <c r="A183" s="143" t="s">
        <v>101</v>
      </c>
      <c r="B183" s="140" t="s">
        <v>21</v>
      </c>
      <c r="C183" s="245" t="s">
        <v>345</v>
      </c>
      <c r="D183" s="140" t="s">
        <v>100</v>
      </c>
      <c r="E183" s="243">
        <v>49</v>
      </c>
      <c r="F183" s="243">
        <v>0</v>
      </c>
      <c r="G183" s="243">
        <v>0</v>
      </c>
    </row>
    <row r="184" spans="1:7" ht="34.5" customHeight="1">
      <c r="A184" s="143" t="s">
        <v>371</v>
      </c>
      <c r="B184" s="140" t="s">
        <v>21</v>
      </c>
      <c r="C184" s="245" t="s">
        <v>345</v>
      </c>
      <c r="D184" s="140" t="s">
        <v>64</v>
      </c>
      <c r="E184" s="243">
        <f>E185</f>
        <v>11.5</v>
      </c>
      <c r="F184" s="243">
        <f>F185</f>
        <v>0</v>
      </c>
      <c r="G184" s="243">
        <f>F184/E184*100</f>
        <v>0</v>
      </c>
    </row>
    <row r="185" spans="1:7" ht="22.5" customHeight="1">
      <c r="A185" s="143" t="s">
        <v>162</v>
      </c>
      <c r="B185" s="140" t="s">
        <v>21</v>
      </c>
      <c r="C185" s="245" t="s">
        <v>345</v>
      </c>
      <c r="D185" s="140" t="s">
        <v>64</v>
      </c>
      <c r="E185" s="243">
        <f>E186</f>
        <v>11.5</v>
      </c>
      <c r="F185" s="243">
        <f>F186</f>
        <v>0</v>
      </c>
      <c r="G185" s="243">
        <f>G186</f>
        <v>0</v>
      </c>
    </row>
    <row r="186" spans="1:7" ht="22.5" customHeight="1">
      <c r="A186" s="143" t="s">
        <v>101</v>
      </c>
      <c r="B186" s="140" t="s">
        <v>21</v>
      </c>
      <c r="C186" s="245" t="s">
        <v>345</v>
      </c>
      <c r="D186" s="140" t="s">
        <v>100</v>
      </c>
      <c r="E186" s="243">
        <v>11.5</v>
      </c>
      <c r="F186" s="243">
        <v>0</v>
      </c>
      <c r="G186" s="243">
        <v>0</v>
      </c>
    </row>
    <row r="187" spans="1:7" ht="19.5" customHeight="1">
      <c r="A187" s="143" t="s">
        <v>372</v>
      </c>
      <c r="B187" s="140" t="s">
        <v>21</v>
      </c>
      <c r="C187" s="245" t="s">
        <v>249</v>
      </c>
      <c r="D187" s="140" t="s">
        <v>64</v>
      </c>
      <c r="E187" s="243">
        <f>E188</f>
        <v>0</v>
      </c>
      <c r="F187" s="243">
        <f>F188</f>
        <v>0</v>
      </c>
      <c r="G187" s="243">
        <v>0</v>
      </c>
    </row>
    <row r="188" spans="1:7" ht="22.5" customHeight="1">
      <c r="A188" s="143" t="s">
        <v>162</v>
      </c>
      <c r="B188" s="140" t="s">
        <v>21</v>
      </c>
      <c r="C188" s="245" t="s">
        <v>249</v>
      </c>
      <c r="D188" s="140" t="s">
        <v>64</v>
      </c>
      <c r="E188" s="243">
        <f>E189</f>
        <v>0</v>
      </c>
      <c r="F188" s="243">
        <f>F189</f>
        <v>0</v>
      </c>
      <c r="G188" s="243">
        <f>G189</f>
        <v>0</v>
      </c>
    </row>
    <row r="189" spans="1:7" ht="22.5" customHeight="1">
      <c r="A189" s="143" t="s">
        <v>101</v>
      </c>
      <c r="B189" s="140" t="s">
        <v>21</v>
      </c>
      <c r="C189" s="245" t="s">
        <v>249</v>
      </c>
      <c r="D189" s="140" t="s">
        <v>100</v>
      </c>
      <c r="E189" s="243">
        <v>0</v>
      </c>
      <c r="F189" s="243">
        <v>0</v>
      </c>
      <c r="G189" s="243">
        <v>0</v>
      </c>
    </row>
    <row r="190" spans="1:7" s="37" customFormat="1" ht="18" customHeight="1">
      <c r="A190" s="147" t="s">
        <v>170</v>
      </c>
      <c r="B190" s="136" t="s">
        <v>172</v>
      </c>
      <c r="C190" s="136" t="s">
        <v>115</v>
      </c>
      <c r="D190" s="136" t="s">
        <v>6</v>
      </c>
      <c r="E190" s="137">
        <f>SUM(E191)</f>
        <v>270</v>
      </c>
      <c r="F190" s="137">
        <f>SUM(F191)</f>
        <v>0</v>
      </c>
      <c r="G190" s="137">
        <f aca="true" t="shared" si="29" ref="G190:G223">F190/E190*100</f>
        <v>0</v>
      </c>
    </row>
    <row r="191" spans="1:7" s="25" customFormat="1" ht="26.25" customHeight="1">
      <c r="A191" s="145" t="s">
        <v>174</v>
      </c>
      <c r="B191" s="126" t="s">
        <v>166</v>
      </c>
      <c r="C191" s="126" t="s">
        <v>115</v>
      </c>
      <c r="D191" s="126" t="s">
        <v>6</v>
      </c>
      <c r="E191" s="146">
        <f aca="true" t="shared" si="30" ref="E191:F193">E192</f>
        <v>270</v>
      </c>
      <c r="F191" s="146">
        <f t="shared" si="30"/>
        <v>0</v>
      </c>
      <c r="G191" s="146">
        <f t="shared" si="29"/>
        <v>0</v>
      </c>
    </row>
    <row r="192" spans="1:7" ht="16.5" customHeight="1">
      <c r="A192" s="236" t="s">
        <v>173</v>
      </c>
      <c r="B192" s="140" t="s">
        <v>166</v>
      </c>
      <c r="C192" s="140" t="s">
        <v>171</v>
      </c>
      <c r="D192" s="140" t="s">
        <v>6</v>
      </c>
      <c r="E192" s="144">
        <f t="shared" si="30"/>
        <v>270</v>
      </c>
      <c r="F192" s="144">
        <f t="shared" si="30"/>
        <v>0</v>
      </c>
      <c r="G192" s="144">
        <f t="shared" si="29"/>
        <v>0</v>
      </c>
    </row>
    <row r="193" spans="1:7" ht="22.5" customHeight="1">
      <c r="A193" s="143" t="s">
        <v>162</v>
      </c>
      <c r="B193" s="140" t="s">
        <v>166</v>
      </c>
      <c r="C193" s="140" t="s">
        <v>171</v>
      </c>
      <c r="D193" s="140" t="s">
        <v>64</v>
      </c>
      <c r="E193" s="144">
        <f t="shared" si="30"/>
        <v>270</v>
      </c>
      <c r="F193" s="144">
        <f t="shared" si="30"/>
        <v>0</v>
      </c>
      <c r="G193" s="144">
        <f t="shared" si="29"/>
        <v>0</v>
      </c>
    </row>
    <row r="194" spans="1:7" ht="22.5" customHeight="1">
      <c r="A194" s="143" t="s">
        <v>101</v>
      </c>
      <c r="B194" s="140" t="s">
        <v>166</v>
      </c>
      <c r="C194" s="140" t="s">
        <v>171</v>
      </c>
      <c r="D194" s="140" t="s">
        <v>100</v>
      </c>
      <c r="E194" s="144">
        <v>270</v>
      </c>
      <c r="F194" s="144">
        <v>0</v>
      </c>
      <c r="G194" s="144">
        <f t="shared" si="29"/>
        <v>0</v>
      </c>
    </row>
    <row r="195" spans="1:7" s="37" customFormat="1" ht="18.75" customHeight="1">
      <c r="A195" s="147" t="s">
        <v>22</v>
      </c>
      <c r="B195" s="136" t="s">
        <v>23</v>
      </c>
      <c r="C195" s="136" t="s">
        <v>115</v>
      </c>
      <c r="D195" s="136" t="s">
        <v>6</v>
      </c>
      <c r="E195" s="137">
        <f>SUM(E196)</f>
        <v>1</v>
      </c>
      <c r="F195" s="137">
        <f>SUM(F196)</f>
        <v>0</v>
      </c>
      <c r="G195" s="137">
        <f t="shared" si="29"/>
        <v>0</v>
      </c>
    </row>
    <row r="196" spans="1:7" s="25" customFormat="1" ht="21" customHeight="1">
      <c r="A196" s="145" t="s">
        <v>150</v>
      </c>
      <c r="B196" s="126" t="s">
        <v>24</v>
      </c>
      <c r="C196" s="126" t="s">
        <v>115</v>
      </c>
      <c r="D196" s="126" t="s">
        <v>6</v>
      </c>
      <c r="E196" s="146">
        <f>E198</f>
        <v>1</v>
      </c>
      <c r="F196" s="146">
        <f>F198</f>
        <v>0</v>
      </c>
      <c r="G196" s="146">
        <f t="shared" si="29"/>
        <v>0</v>
      </c>
    </row>
    <row r="197" spans="1:7" ht="78.75">
      <c r="A197" s="120" t="s">
        <v>91</v>
      </c>
      <c r="B197" s="140" t="s">
        <v>24</v>
      </c>
      <c r="C197" s="140" t="s">
        <v>120</v>
      </c>
      <c r="D197" s="140" t="s">
        <v>6</v>
      </c>
      <c r="E197" s="144">
        <f>E198</f>
        <v>1</v>
      </c>
      <c r="F197" s="144">
        <f>F198</f>
        <v>0</v>
      </c>
      <c r="G197" s="144">
        <f t="shared" si="29"/>
        <v>0</v>
      </c>
    </row>
    <row r="198" spans="1:7" ht="15.75" customHeight="1">
      <c r="A198" s="119" t="s">
        <v>74</v>
      </c>
      <c r="B198" s="140" t="s">
        <v>24</v>
      </c>
      <c r="C198" s="140" t="s">
        <v>120</v>
      </c>
      <c r="D198" s="140" t="s">
        <v>69</v>
      </c>
      <c r="E198" s="144">
        <f>E199</f>
        <v>1</v>
      </c>
      <c r="F198" s="144">
        <f>F199</f>
        <v>0</v>
      </c>
      <c r="G198" s="144">
        <f t="shared" si="29"/>
        <v>0</v>
      </c>
    </row>
    <row r="199" spans="1:7" ht="15.75" customHeight="1">
      <c r="A199" s="119" t="s">
        <v>85</v>
      </c>
      <c r="B199" s="140" t="s">
        <v>24</v>
      </c>
      <c r="C199" s="140" t="s">
        <v>120</v>
      </c>
      <c r="D199" s="140" t="s">
        <v>86</v>
      </c>
      <c r="E199" s="144">
        <v>1</v>
      </c>
      <c r="F199" s="144">
        <v>0</v>
      </c>
      <c r="G199" s="144">
        <f t="shared" si="29"/>
        <v>0</v>
      </c>
    </row>
    <row r="200" spans="1:7" ht="12.75">
      <c r="A200" s="130" t="s">
        <v>48</v>
      </c>
      <c r="B200" s="148" t="s">
        <v>49</v>
      </c>
      <c r="C200" s="148" t="s">
        <v>115</v>
      </c>
      <c r="D200" s="148" t="s">
        <v>6</v>
      </c>
      <c r="E200" s="149">
        <f>E201+E205</f>
        <v>12845.5</v>
      </c>
      <c r="F200" s="149">
        <f>F201+F205</f>
        <v>1994.8</v>
      </c>
      <c r="G200" s="149">
        <f t="shared" si="29"/>
        <v>15.52917364057452</v>
      </c>
    </row>
    <row r="201" spans="1:7" ht="12.75">
      <c r="A201" s="131" t="s">
        <v>95</v>
      </c>
      <c r="B201" s="150" t="s">
        <v>44</v>
      </c>
      <c r="C201" s="150" t="s">
        <v>115</v>
      </c>
      <c r="D201" s="150" t="s">
        <v>6</v>
      </c>
      <c r="E201" s="151">
        <f>E203</f>
        <v>12010.3</v>
      </c>
      <c r="F201" s="151">
        <f>F203</f>
        <v>1792.2</v>
      </c>
      <c r="G201" s="151">
        <f t="shared" si="29"/>
        <v>14.922191785384214</v>
      </c>
    </row>
    <row r="202" spans="1:7" ht="78.75">
      <c r="A202" s="120" t="s">
        <v>79</v>
      </c>
      <c r="B202" s="140" t="s">
        <v>44</v>
      </c>
      <c r="C202" s="140" t="s">
        <v>120</v>
      </c>
      <c r="D202" s="140" t="s">
        <v>6</v>
      </c>
      <c r="E202" s="144">
        <f>E203</f>
        <v>12010.3</v>
      </c>
      <c r="F202" s="144">
        <f>F203</f>
        <v>1792.2</v>
      </c>
      <c r="G202" s="144">
        <f t="shared" si="29"/>
        <v>14.922191785384214</v>
      </c>
    </row>
    <row r="203" spans="1:7" ht="12.75">
      <c r="A203" s="119" t="s">
        <v>74</v>
      </c>
      <c r="B203" s="140" t="s">
        <v>44</v>
      </c>
      <c r="C203" s="140" t="s">
        <v>120</v>
      </c>
      <c r="D203" s="140" t="s">
        <v>69</v>
      </c>
      <c r="E203" s="162">
        <f>E204</f>
        <v>12010.3</v>
      </c>
      <c r="F203" s="162">
        <f>F204</f>
        <v>1792.2</v>
      </c>
      <c r="G203" s="162">
        <f t="shared" si="29"/>
        <v>14.922191785384214</v>
      </c>
    </row>
    <row r="204" spans="1:7" ht="12.75">
      <c r="A204" s="119" t="s">
        <v>85</v>
      </c>
      <c r="B204" s="140" t="s">
        <v>44</v>
      </c>
      <c r="C204" s="140" t="s">
        <v>120</v>
      </c>
      <c r="D204" s="140" t="s">
        <v>86</v>
      </c>
      <c r="E204" s="162">
        <v>12010.3</v>
      </c>
      <c r="F204" s="162">
        <v>1792.2</v>
      </c>
      <c r="G204" s="162">
        <f t="shared" si="29"/>
        <v>14.922191785384214</v>
      </c>
    </row>
    <row r="205" spans="1:7" ht="25.5">
      <c r="A205" s="152" t="s">
        <v>149</v>
      </c>
      <c r="B205" s="126" t="s">
        <v>58</v>
      </c>
      <c r="C205" s="126" t="s">
        <v>115</v>
      </c>
      <c r="D205" s="126" t="s">
        <v>6</v>
      </c>
      <c r="E205" s="146">
        <f aca="true" t="shared" si="31" ref="E205:F207">E206</f>
        <v>835.2</v>
      </c>
      <c r="F205" s="146">
        <f t="shared" si="31"/>
        <v>202.6</v>
      </c>
      <c r="G205" s="146">
        <f t="shared" si="29"/>
        <v>24.257662835249043</v>
      </c>
    </row>
    <row r="206" spans="1:7" ht="78.75">
      <c r="A206" s="120" t="s">
        <v>79</v>
      </c>
      <c r="B206" s="140" t="s">
        <v>58</v>
      </c>
      <c r="C206" s="140" t="s">
        <v>120</v>
      </c>
      <c r="D206" s="140" t="s">
        <v>6</v>
      </c>
      <c r="E206" s="144">
        <f t="shared" si="31"/>
        <v>835.2</v>
      </c>
      <c r="F206" s="144">
        <f t="shared" si="31"/>
        <v>202.6</v>
      </c>
      <c r="G206" s="144">
        <f t="shared" si="29"/>
        <v>24.257662835249043</v>
      </c>
    </row>
    <row r="207" spans="1:7" ht="12.75">
      <c r="A207" s="119" t="s">
        <v>74</v>
      </c>
      <c r="B207" s="140" t="s">
        <v>58</v>
      </c>
      <c r="C207" s="140" t="s">
        <v>120</v>
      </c>
      <c r="D207" s="140" t="s">
        <v>69</v>
      </c>
      <c r="E207" s="144">
        <f t="shared" si="31"/>
        <v>835.2</v>
      </c>
      <c r="F207" s="144">
        <f t="shared" si="31"/>
        <v>202.6</v>
      </c>
      <c r="G207" s="144">
        <f t="shared" si="29"/>
        <v>24.257662835249043</v>
      </c>
    </row>
    <row r="208" spans="1:7" ht="12.75">
      <c r="A208" s="119" t="s">
        <v>85</v>
      </c>
      <c r="B208" s="140" t="s">
        <v>58</v>
      </c>
      <c r="C208" s="140" t="s">
        <v>120</v>
      </c>
      <c r="D208" s="140" t="s">
        <v>86</v>
      </c>
      <c r="E208" s="144">
        <v>835.2</v>
      </c>
      <c r="F208" s="144">
        <v>202.6</v>
      </c>
      <c r="G208" s="144">
        <f t="shared" si="29"/>
        <v>24.257662835249043</v>
      </c>
    </row>
    <row r="209" spans="1:7" s="37" customFormat="1" ht="18.75" customHeight="1">
      <c r="A209" s="153" t="s">
        <v>25</v>
      </c>
      <c r="B209" s="136" t="s">
        <v>26</v>
      </c>
      <c r="C209" s="136" t="s">
        <v>115</v>
      </c>
      <c r="D209" s="136" t="s">
        <v>6</v>
      </c>
      <c r="E209" s="137">
        <f>E210</f>
        <v>207.6</v>
      </c>
      <c r="F209" s="137">
        <f>F210</f>
        <v>28.8</v>
      </c>
      <c r="G209" s="137">
        <f t="shared" si="29"/>
        <v>13.872832369942198</v>
      </c>
    </row>
    <row r="210" spans="1:7" s="25" customFormat="1" ht="14.25" customHeight="1">
      <c r="A210" s="125" t="s">
        <v>96</v>
      </c>
      <c r="B210" s="126" t="s">
        <v>27</v>
      </c>
      <c r="C210" s="126" t="s">
        <v>115</v>
      </c>
      <c r="D210" s="126" t="s">
        <v>6</v>
      </c>
      <c r="E210" s="146">
        <f>E211+E215</f>
        <v>207.6</v>
      </c>
      <c r="F210" s="146">
        <f>F211+F215</f>
        <v>28.8</v>
      </c>
      <c r="G210" s="146">
        <f>F210/E210*100</f>
        <v>13.872832369942198</v>
      </c>
    </row>
    <row r="211" spans="1:7" ht="48" customHeight="1">
      <c r="A211" s="143" t="s">
        <v>317</v>
      </c>
      <c r="B211" s="140" t="s">
        <v>27</v>
      </c>
      <c r="C211" s="140" t="s">
        <v>180</v>
      </c>
      <c r="D211" s="140" t="s">
        <v>6</v>
      </c>
      <c r="E211" s="144">
        <f>SUM(E213)</f>
        <v>182.6</v>
      </c>
      <c r="F211" s="144">
        <f>SUM(F213)</f>
        <v>28.8</v>
      </c>
      <c r="G211" s="144">
        <f t="shared" si="29"/>
        <v>15.772179627601316</v>
      </c>
    </row>
    <row r="212" spans="1:7" ht="45">
      <c r="A212" s="143" t="s">
        <v>314</v>
      </c>
      <c r="B212" s="140" t="s">
        <v>27</v>
      </c>
      <c r="C212" s="140" t="s">
        <v>202</v>
      </c>
      <c r="D212" s="140" t="s">
        <v>6</v>
      </c>
      <c r="E212" s="144">
        <f>SUM(E214)</f>
        <v>182.6</v>
      </c>
      <c r="F212" s="144">
        <f>SUM(F214)</f>
        <v>28.8</v>
      </c>
      <c r="G212" s="144">
        <f t="shared" si="29"/>
        <v>15.772179627601316</v>
      </c>
    </row>
    <row r="213" spans="1:7" ht="17.25" customHeight="1">
      <c r="A213" s="143" t="s">
        <v>72</v>
      </c>
      <c r="B213" s="140" t="s">
        <v>27</v>
      </c>
      <c r="C213" s="140" t="s">
        <v>202</v>
      </c>
      <c r="D213" s="140" t="s">
        <v>62</v>
      </c>
      <c r="E213" s="144">
        <f>E214</f>
        <v>182.6</v>
      </c>
      <c r="F213" s="144">
        <f>F214</f>
        <v>28.8</v>
      </c>
      <c r="G213" s="144">
        <f t="shared" si="29"/>
        <v>15.772179627601316</v>
      </c>
    </row>
    <row r="214" spans="1:7" ht="22.5">
      <c r="A214" s="143" t="s">
        <v>125</v>
      </c>
      <c r="B214" s="140" t="s">
        <v>27</v>
      </c>
      <c r="C214" s="140" t="s">
        <v>202</v>
      </c>
      <c r="D214" s="140" t="s">
        <v>124</v>
      </c>
      <c r="E214" s="144">
        <v>182.6</v>
      </c>
      <c r="F214" s="144">
        <v>28.8</v>
      </c>
      <c r="G214" s="144">
        <f t="shared" si="29"/>
        <v>15.772179627601316</v>
      </c>
    </row>
    <row r="215" spans="1:7" ht="56.25">
      <c r="A215" s="143" t="s">
        <v>349</v>
      </c>
      <c r="B215" s="140" t="s">
        <v>351</v>
      </c>
      <c r="C215" s="140" t="s">
        <v>352</v>
      </c>
      <c r="D215" s="140" t="s">
        <v>6</v>
      </c>
      <c r="E215" s="144">
        <f>E216</f>
        <v>25</v>
      </c>
      <c r="F215" s="144">
        <f>F216</f>
        <v>0</v>
      </c>
      <c r="G215" s="144">
        <f>G216</f>
        <v>0</v>
      </c>
    </row>
    <row r="216" spans="1:7" ht="17.25" customHeight="1">
      <c r="A216" s="143" t="s">
        <v>72</v>
      </c>
      <c r="B216" s="140" t="s">
        <v>351</v>
      </c>
      <c r="C216" s="140" t="s">
        <v>352</v>
      </c>
      <c r="D216" s="140" t="s">
        <v>62</v>
      </c>
      <c r="E216" s="144">
        <f>E217</f>
        <v>25</v>
      </c>
      <c r="F216" s="144">
        <f>F217</f>
        <v>0</v>
      </c>
      <c r="G216" s="144">
        <f>F216/E216*100</f>
        <v>0</v>
      </c>
    </row>
    <row r="217" spans="1:7" ht="22.5">
      <c r="A217" s="143" t="s">
        <v>125</v>
      </c>
      <c r="B217" s="140" t="s">
        <v>351</v>
      </c>
      <c r="C217" s="140" t="s">
        <v>352</v>
      </c>
      <c r="D217" s="140" t="s">
        <v>124</v>
      </c>
      <c r="E217" s="144">
        <v>25</v>
      </c>
      <c r="F217" s="144">
        <v>0</v>
      </c>
      <c r="G217" s="144">
        <f>F217/E217*100</f>
        <v>0</v>
      </c>
    </row>
    <row r="218" spans="1:7" ht="12.75">
      <c r="A218" s="153" t="s">
        <v>46</v>
      </c>
      <c r="B218" s="136" t="s">
        <v>47</v>
      </c>
      <c r="C218" s="136" t="s">
        <v>115</v>
      </c>
      <c r="D218" s="136" t="s">
        <v>6</v>
      </c>
      <c r="E218" s="155">
        <f>E219</f>
        <v>146.5</v>
      </c>
      <c r="F218" s="155">
        <f>F219</f>
        <v>36.6</v>
      </c>
      <c r="G218" s="137">
        <f t="shared" si="29"/>
        <v>24.982935153583618</v>
      </c>
    </row>
    <row r="219" spans="1:7" ht="12.75">
      <c r="A219" s="125" t="s">
        <v>97</v>
      </c>
      <c r="B219" s="126" t="s">
        <v>45</v>
      </c>
      <c r="C219" s="126" t="s">
        <v>115</v>
      </c>
      <c r="D219" s="126" t="s">
        <v>6</v>
      </c>
      <c r="E219" s="127">
        <f>E221</f>
        <v>146.5</v>
      </c>
      <c r="F219" s="127">
        <f>F221</f>
        <v>36.6</v>
      </c>
      <c r="G219" s="146">
        <f t="shared" si="29"/>
        <v>24.982935153583618</v>
      </c>
    </row>
    <row r="220" spans="1:7" ht="78.75">
      <c r="A220" s="120" t="s">
        <v>79</v>
      </c>
      <c r="B220" s="140" t="s">
        <v>45</v>
      </c>
      <c r="C220" s="140" t="s">
        <v>120</v>
      </c>
      <c r="D220" s="140" t="s">
        <v>6</v>
      </c>
      <c r="E220" s="154">
        <f>E221</f>
        <v>146.5</v>
      </c>
      <c r="F220" s="154">
        <f>F221</f>
        <v>36.6</v>
      </c>
      <c r="G220" s="144">
        <f t="shared" si="29"/>
        <v>24.982935153583618</v>
      </c>
    </row>
    <row r="221" spans="1:7" ht="12.75">
      <c r="A221" s="119" t="s">
        <v>74</v>
      </c>
      <c r="B221" s="140" t="s">
        <v>45</v>
      </c>
      <c r="C221" s="140" t="s">
        <v>120</v>
      </c>
      <c r="D221" s="140" t="s">
        <v>69</v>
      </c>
      <c r="E221" s="154">
        <f>E222</f>
        <v>146.5</v>
      </c>
      <c r="F221" s="154">
        <f>F222</f>
        <v>36.6</v>
      </c>
      <c r="G221" s="144">
        <f t="shared" si="29"/>
        <v>24.982935153583618</v>
      </c>
    </row>
    <row r="222" spans="1:7" ht="12.75">
      <c r="A222" s="119" t="s">
        <v>85</v>
      </c>
      <c r="B222" s="140" t="s">
        <v>45</v>
      </c>
      <c r="C222" s="140" t="s">
        <v>120</v>
      </c>
      <c r="D222" s="140" t="s">
        <v>86</v>
      </c>
      <c r="E222" s="154">
        <v>146.5</v>
      </c>
      <c r="F222" s="154">
        <v>36.6</v>
      </c>
      <c r="G222" s="144">
        <f t="shared" si="29"/>
        <v>24.982935153583618</v>
      </c>
    </row>
    <row r="223" spans="1:7" s="38" customFormat="1" ht="18" customHeight="1">
      <c r="A223" s="156" t="s">
        <v>28</v>
      </c>
      <c r="B223" s="157" t="s">
        <v>29</v>
      </c>
      <c r="C223" s="157" t="s">
        <v>115</v>
      </c>
      <c r="D223" s="157" t="s">
        <v>6</v>
      </c>
      <c r="E223" s="158">
        <f>E218+E209+E200+E195+E190+E119+E73+E48+E41+E11</f>
        <v>48108.20000000001</v>
      </c>
      <c r="F223" s="158">
        <f>F11+F41+F48+F73+F119+F195+F200+F209+F218+F190</f>
        <v>7499.1</v>
      </c>
      <c r="G223" s="158">
        <f t="shared" si="29"/>
        <v>15.587987079125801</v>
      </c>
    </row>
    <row r="224" spans="1:7" ht="12.75">
      <c r="A224" s="39"/>
      <c r="B224" s="5"/>
      <c r="C224" s="7"/>
      <c r="D224" s="7"/>
      <c r="E224" s="40"/>
      <c r="F224" s="40"/>
      <c r="G224" s="40"/>
    </row>
  </sheetData>
  <sheetProtection/>
  <mergeCells count="10">
    <mergeCell ref="E1:G3"/>
    <mergeCell ref="F8:F9"/>
    <mergeCell ref="G8:G9"/>
    <mergeCell ref="A5:G5"/>
    <mergeCell ref="A6:G6"/>
    <mergeCell ref="E8:E9"/>
    <mergeCell ref="A8:A9"/>
    <mergeCell ref="B8:B9"/>
    <mergeCell ref="C8:C9"/>
    <mergeCell ref="D8:D9"/>
  </mergeCells>
  <printOptions horizontalCentered="1"/>
  <pageMargins left="0.5905511811023623" right="0.3937007874015748" top="0.3937007874015748" bottom="0.3937007874015748" header="0.5118110236220472" footer="0.15748031496062992"/>
  <pageSetup horizontalDpi="300" verticalDpi="300" orientation="portrait" paperSize="9" scale="83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80">
      <selection activeCell="B87" sqref="B87"/>
    </sheetView>
  </sheetViews>
  <sheetFormatPr defaultColWidth="9.00390625" defaultRowHeight="12.75"/>
  <cols>
    <col min="1" max="1" width="6.75390625" style="41" customWidth="1"/>
    <col min="2" max="2" width="37.625" style="42" customWidth="1"/>
    <col min="3" max="3" width="6.75390625" style="43" customWidth="1"/>
    <col min="4" max="4" width="6.625" style="43" customWidth="1"/>
    <col min="5" max="5" width="9.25390625" style="43" customWidth="1"/>
    <col min="6" max="6" width="6.375" style="43" customWidth="1"/>
    <col min="7" max="9" width="11.875" style="43" customWidth="1"/>
  </cols>
  <sheetData>
    <row r="1" spans="2:9" ht="12.75">
      <c r="B1" s="44"/>
      <c r="C1" s="249"/>
      <c r="D1" s="249"/>
      <c r="E1" s="249"/>
      <c r="F1" s="249"/>
      <c r="G1" s="298" t="s">
        <v>318</v>
      </c>
      <c r="H1" s="298"/>
      <c r="I1" s="298"/>
    </row>
    <row r="2" spans="2:9" ht="12.75" customHeight="1">
      <c r="B2" s="44"/>
      <c r="C2" s="250"/>
      <c r="D2" s="250"/>
      <c r="E2" s="250"/>
      <c r="F2" s="250"/>
      <c r="G2" s="301" t="s">
        <v>337</v>
      </c>
      <c r="H2" s="301"/>
      <c r="I2" s="301"/>
    </row>
    <row r="3" spans="2:9" ht="33.75" customHeight="1">
      <c r="B3" s="44"/>
      <c r="C3" s="250"/>
      <c r="D3" s="250"/>
      <c r="E3" s="250"/>
      <c r="F3" s="250"/>
      <c r="G3" s="301"/>
      <c r="H3" s="301"/>
      <c r="I3" s="301"/>
    </row>
    <row r="4" spans="2:5" ht="12.75">
      <c r="B4" s="44"/>
      <c r="C4" s="46"/>
      <c r="D4" s="46"/>
      <c r="E4" s="47"/>
    </row>
    <row r="5" spans="1:9" ht="26.25" customHeight="1">
      <c r="A5" s="300" t="s">
        <v>338</v>
      </c>
      <c r="B5" s="300"/>
      <c r="C5" s="300"/>
      <c r="D5" s="300"/>
      <c r="E5" s="300"/>
      <c r="F5" s="300"/>
      <c r="G5" s="300"/>
      <c r="H5" s="300"/>
      <c r="I5" s="300"/>
    </row>
    <row r="6" spans="2:9" ht="12.75">
      <c r="B6" s="299"/>
      <c r="C6" s="299"/>
      <c r="D6" s="299"/>
      <c r="E6" s="299"/>
      <c r="F6" s="299"/>
      <c r="G6" s="299"/>
      <c r="H6" s="248"/>
      <c r="I6" s="248"/>
    </row>
    <row r="7" spans="1:9" ht="62.25" customHeight="1">
      <c r="A7" s="48" t="s">
        <v>30</v>
      </c>
      <c r="B7" s="49" t="s">
        <v>31</v>
      </c>
      <c r="C7" s="50" t="s">
        <v>32</v>
      </c>
      <c r="D7" s="51" t="s">
        <v>33</v>
      </c>
      <c r="E7" s="52" t="s">
        <v>34</v>
      </c>
      <c r="F7" s="51" t="s">
        <v>35</v>
      </c>
      <c r="G7" s="288" t="s">
        <v>339</v>
      </c>
      <c r="H7" s="288" t="s">
        <v>340</v>
      </c>
      <c r="I7" s="53" t="s">
        <v>341</v>
      </c>
    </row>
    <row r="8" spans="1:9" s="57" customFormat="1" ht="12" customHeight="1">
      <c r="A8" s="54">
        <v>1</v>
      </c>
      <c r="B8" s="55">
        <v>2</v>
      </c>
      <c r="C8" s="56" t="s">
        <v>36</v>
      </c>
      <c r="D8" s="56" t="s">
        <v>37</v>
      </c>
      <c r="E8" s="56" t="s">
        <v>38</v>
      </c>
      <c r="F8" s="56" t="s">
        <v>39</v>
      </c>
      <c r="G8" s="55">
        <v>7</v>
      </c>
      <c r="H8" s="55">
        <v>8</v>
      </c>
      <c r="I8" s="55">
        <v>9</v>
      </c>
    </row>
    <row r="9" spans="1:9" s="57" customFormat="1" ht="24" customHeight="1">
      <c r="A9" s="209"/>
      <c r="B9" s="111" t="s">
        <v>151</v>
      </c>
      <c r="C9" s="112" t="s">
        <v>41</v>
      </c>
      <c r="D9" s="112" t="s">
        <v>29</v>
      </c>
      <c r="E9" s="113" t="s">
        <v>115</v>
      </c>
      <c r="F9" s="113" t="s">
        <v>6</v>
      </c>
      <c r="G9" s="115">
        <f>G10+G11+G14+G15+G19+G23+G26+G28+G41+G46+G48+G50+G52+G54+G56+G57+G58+G60+G62+G65+G67+G85+G88+G33+G31+G69+G84+G79+G35+G37+G87</f>
        <v>48108.19999999999</v>
      </c>
      <c r="H9" s="115">
        <f>H10+H11+H14+H15+H19+H23+H26+H28+H41+H46+H48+H50+H52+H54+H56+H57+H58+H60+H62+H65+H67+H85+H88+H33+H31+H69+H84+H79+H35+H37+H87</f>
        <v>7499.099999999999</v>
      </c>
      <c r="I9" s="115">
        <f>H9/G9*100</f>
        <v>15.587987079125806</v>
      </c>
    </row>
    <row r="10" spans="1:9" s="57" customFormat="1" ht="26.25" customHeight="1">
      <c r="A10" s="54" t="s">
        <v>80</v>
      </c>
      <c r="B10" s="58" t="s">
        <v>152</v>
      </c>
      <c r="C10" s="59" t="s">
        <v>41</v>
      </c>
      <c r="D10" s="59" t="s">
        <v>7</v>
      </c>
      <c r="E10" s="60" t="s">
        <v>116</v>
      </c>
      <c r="F10" s="54" t="s">
        <v>63</v>
      </c>
      <c r="G10" s="186">
        <v>1133.6</v>
      </c>
      <c r="H10" s="186">
        <v>203</v>
      </c>
      <c r="I10" s="186">
        <f>H10/G10*100</f>
        <v>17.9075511644319</v>
      </c>
    </row>
    <row r="11" spans="1:9" s="57" customFormat="1" ht="25.5" customHeight="1">
      <c r="A11" s="54" t="s">
        <v>67</v>
      </c>
      <c r="B11" s="61" t="s">
        <v>153</v>
      </c>
      <c r="C11" s="59" t="s">
        <v>41</v>
      </c>
      <c r="D11" s="59" t="s">
        <v>7</v>
      </c>
      <c r="E11" s="60" t="s">
        <v>117</v>
      </c>
      <c r="F11" s="54" t="s">
        <v>6</v>
      </c>
      <c r="G11" s="186">
        <f>G13+G12</f>
        <v>9548.9</v>
      </c>
      <c r="H11" s="186">
        <f>H13+H12</f>
        <v>1596.8000000000002</v>
      </c>
      <c r="I11" s="186">
        <f>I13+I12</f>
        <v>69.13410766738112</v>
      </c>
    </row>
    <row r="12" spans="1:9" s="57" customFormat="1" ht="57.75" customHeight="1">
      <c r="A12" s="54" t="s">
        <v>84</v>
      </c>
      <c r="B12" s="61" t="s">
        <v>66</v>
      </c>
      <c r="C12" s="59" t="s">
        <v>41</v>
      </c>
      <c r="D12" s="60" t="s">
        <v>7</v>
      </c>
      <c r="E12" s="62" t="s">
        <v>118</v>
      </c>
      <c r="F12" s="54" t="s">
        <v>63</v>
      </c>
      <c r="G12" s="226">
        <v>9391.6</v>
      </c>
      <c r="H12" s="226">
        <v>1513.4</v>
      </c>
      <c r="I12" s="226">
        <f aca="true" t="shared" si="0" ref="I12:I18">H12/G12*100</f>
        <v>16.114400102219005</v>
      </c>
    </row>
    <row r="13" spans="1:9" s="57" customFormat="1" ht="24" customHeight="1">
      <c r="A13" s="54" t="s">
        <v>126</v>
      </c>
      <c r="B13" s="61" t="s">
        <v>163</v>
      </c>
      <c r="C13" s="59" t="s">
        <v>41</v>
      </c>
      <c r="D13" s="59" t="s">
        <v>7</v>
      </c>
      <c r="E13" s="62" t="s">
        <v>119</v>
      </c>
      <c r="F13" s="54" t="s">
        <v>64</v>
      </c>
      <c r="G13" s="133">
        <v>157.3</v>
      </c>
      <c r="H13" s="133">
        <v>83.4</v>
      </c>
      <c r="I13" s="133">
        <f t="shared" si="0"/>
        <v>53.01970756516211</v>
      </c>
    </row>
    <row r="14" spans="1:9" ht="18" customHeight="1">
      <c r="A14" s="54" t="s">
        <v>36</v>
      </c>
      <c r="B14" s="58" t="s">
        <v>8</v>
      </c>
      <c r="C14" s="59" t="s">
        <v>41</v>
      </c>
      <c r="D14" s="123" t="s">
        <v>53</v>
      </c>
      <c r="E14" s="187" t="s">
        <v>121</v>
      </c>
      <c r="F14" s="54" t="s">
        <v>65</v>
      </c>
      <c r="G14" s="133">
        <v>11.7</v>
      </c>
      <c r="H14" s="133">
        <v>0</v>
      </c>
      <c r="I14" s="133">
        <f>H14/G14*100</f>
        <v>0</v>
      </c>
    </row>
    <row r="15" spans="1:9" ht="67.5" customHeight="1">
      <c r="A15" s="54" t="s">
        <v>37</v>
      </c>
      <c r="B15" s="277" t="s">
        <v>311</v>
      </c>
      <c r="C15" s="59" t="s">
        <v>41</v>
      </c>
      <c r="D15" s="123" t="s">
        <v>76</v>
      </c>
      <c r="E15" s="60" t="s">
        <v>179</v>
      </c>
      <c r="F15" s="54" t="s">
        <v>6</v>
      </c>
      <c r="G15" s="204">
        <f>G16</f>
        <v>1775.6</v>
      </c>
      <c r="H15" s="204">
        <f>H16</f>
        <v>492</v>
      </c>
      <c r="I15" s="204">
        <f t="shared" si="0"/>
        <v>27.708943455733277</v>
      </c>
    </row>
    <row r="16" spans="1:9" ht="57.75" customHeight="1">
      <c r="A16" s="54" t="s">
        <v>127</v>
      </c>
      <c r="B16" s="277" t="s">
        <v>312</v>
      </c>
      <c r="C16" s="59" t="s">
        <v>41</v>
      </c>
      <c r="D16" s="123" t="s">
        <v>76</v>
      </c>
      <c r="E16" s="60" t="s">
        <v>201</v>
      </c>
      <c r="F16" s="54" t="s">
        <v>6</v>
      </c>
      <c r="G16" s="204">
        <f>G17+G18</f>
        <v>1775.6</v>
      </c>
      <c r="H16" s="204">
        <f>H17+H18</f>
        <v>492</v>
      </c>
      <c r="I16" s="204">
        <f t="shared" si="0"/>
        <v>27.708943455733277</v>
      </c>
    </row>
    <row r="17" spans="1:9" ht="23.25" customHeight="1">
      <c r="A17" s="54" t="s">
        <v>199</v>
      </c>
      <c r="B17" s="58" t="s">
        <v>163</v>
      </c>
      <c r="C17" s="59" t="s">
        <v>41</v>
      </c>
      <c r="D17" s="123" t="s">
        <v>76</v>
      </c>
      <c r="E17" s="60" t="s">
        <v>201</v>
      </c>
      <c r="F17" s="54" t="s">
        <v>64</v>
      </c>
      <c r="G17" s="133">
        <v>1754.6</v>
      </c>
      <c r="H17" s="133">
        <v>492</v>
      </c>
      <c r="I17" s="133">
        <f t="shared" si="0"/>
        <v>28.04057904935598</v>
      </c>
    </row>
    <row r="18" spans="1:9" ht="15" customHeight="1">
      <c r="A18" s="54" t="s">
        <v>200</v>
      </c>
      <c r="B18" s="58" t="s">
        <v>68</v>
      </c>
      <c r="C18" s="59" t="s">
        <v>41</v>
      </c>
      <c r="D18" s="123" t="s">
        <v>76</v>
      </c>
      <c r="E18" s="60" t="s">
        <v>201</v>
      </c>
      <c r="F18" s="54" t="s">
        <v>65</v>
      </c>
      <c r="G18" s="133">
        <v>21</v>
      </c>
      <c r="H18" s="133">
        <v>0</v>
      </c>
      <c r="I18" s="133">
        <f t="shared" si="0"/>
        <v>0</v>
      </c>
    </row>
    <row r="19" spans="1:9" ht="57.75" customHeight="1">
      <c r="A19" s="54" t="s">
        <v>38</v>
      </c>
      <c r="B19" s="277" t="s">
        <v>313</v>
      </c>
      <c r="C19" s="59" t="s">
        <v>41</v>
      </c>
      <c r="D19" s="123" t="s">
        <v>76</v>
      </c>
      <c r="E19" s="60" t="s">
        <v>180</v>
      </c>
      <c r="F19" s="54" t="s">
        <v>6</v>
      </c>
      <c r="G19" s="204">
        <f>G20</f>
        <v>110.4</v>
      </c>
      <c r="H19" s="204">
        <f>H20</f>
        <v>7.2</v>
      </c>
      <c r="I19" s="204">
        <f>I20</f>
        <v>99.23150958762123</v>
      </c>
    </row>
    <row r="20" spans="1:9" ht="47.25" customHeight="1">
      <c r="A20" s="54" t="s">
        <v>159</v>
      </c>
      <c r="B20" s="277" t="s">
        <v>314</v>
      </c>
      <c r="C20" s="59" t="s">
        <v>41</v>
      </c>
      <c r="D20" s="123" t="s">
        <v>76</v>
      </c>
      <c r="E20" s="60" t="s">
        <v>202</v>
      </c>
      <c r="F20" s="54" t="s">
        <v>6</v>
      </c>
      <c r="G20" s="204">
        <f>G21+G22</f>
        <v>110.4</v>
      </c>
      <c r="H20" s="204">
        <f>H21+H22</f>
        <v>7.2</v>
      </c>
      <c r="I20" s="204">
        <f>I21+I22</f>
        <v>99.23150958762123</v>
      </c>
    </row>
    <row r="21" spans="1:9" ht="23.25" customHeight="1">
      <c r="A21" s="54" t="s">
        <v>203</v>
      </c>
      <c r="B21" s="58" t="s">
        <v>163</v>
      </c>
      <c r="C21" s="59" t="s">
        <v>41</v>
      </c>
      <c r="D21" s="123" t="s">
        <v>76</v>
      </c>
      <c r="E21" s="60" t="s">
        <v>202</v>
      </c>
      <c r="F21" s="54" t="s">
        <v>64</v>
      </c>
      <c r="G21" s="133">
        <v>103.9</v>
      </c>
      <c r="H21" s="133">
        <v>0.8</v>
      </c>
      <c r="I21" s="133">
        <f aca="true" t="shared" si="1" ref="I21:I56">H21/G21*100</f>
        <v>0.769971126082772</v>
      </c>
    </row>
    <row r="22" spans="1:9" ht="15" customHeight="1">
      <c r="A22" s="54" t="s">
        <v>204</v>
      </c>
      <c r="B22" s="58" t="s">
        <v>68</v>
      </c>
      <c r="C22" s="59" t="s">
        <v>41</v>
      </c>
      <c r="D22" s="123" t="s">
        <v>76</v>
      </c>
      <c r="E22" s="60" t="s">
        <v>202</v>
      </c>
      <c r="F22" s="54" t="s">
        <v>65</v>
      </c>
      <c r="G22" s="133">
        <v>6.5</v>
      </c>
      <c r="H22" s="133">
        <v>6.4</v>
      </c>
      <c r="I22" s="133">
        <f t="shared" si="1"/>
        <v>98.46153846153847</v>
      </c>
    </row>
    <row r="23" spans="1:9" ht="46.5" customHeight="1">
      <c r="A23" s="54" t="s">
        <v>39</v>
      </c>
      <c r="B23" s="20" t="s">
        <v>81</v>
      </c>
      <c r="C23" s="59" t="s">
        <v>41</v>
      </c>
      <c r="D23" s="123" t="s">
        <v>11</v>
      </c>
      <c r="E23" s="187" t="s">
        <v>123</v>
      </c>
      <c r="F23" s="54" t="s">
        <v>6</v>
      </c>
      <c r="G23" s="239">
        <f>G24+G25</f>
        <v>578.9</v>
      </c>
      <c r="H23" s="239">
        <f>H24+H25</f>
        <v>74.9</v>
      </c>
      <c r="I23" s="239">
        <f t="shared" si="1"/>
        <v>12.93833131801693</v>
      </c>
    </row>
    <row r="24" spans="1:9" ht="59.25" customHeight="1">
      <c r="A24" s="54" t="s">
        <v>128</v>
      </c>
      <c r="B24" s="163" t="s">
        <v>66</v>
      </c>
      <c r="C24" s="59" t="s">
        <v>41</v>
      </c>
      <c r="D24" s="60" t="s">
        <v>11</v>
      </c>
      <c r="E24" s="188" t="s">
        <v>123</v>
      </c>
      <c r="F24" s="54" t="s">
        <v>63</v>
      </c>
      <c r="G24" s="226">
        <v>507.8</v>
      </c>
      <c r="H24" s="226">
        <v>64.5</v>
      </c>
      <c r="I24" s="226">
        <f t="shared" si="1"/>
        <v>12.701851122489169</v>
      </c>
    </row>
    <row r="25" spans="1:9" ht="23.25" customHeight="1">
      <c r="A25" s="54" t="s">
        <v>129</v>
      </c>
      <c r="B25" s="20" t="s">
        <v>163</v>
      </c>
      <c r="C25" s="59" t="s">
        <v>41</v>
      </c>
      <c r="D25" s="60" t="s">
        <v>11</v>
      </c>
      <c r="E25" s="188" t="s">
        <v>123</v>
      </c>
      <c r="F25" s="54" t="s">
        <v>64</v>
      </c>
      <c r="G25" s="226">
        <v>71.1</v>
      </c>
      <c r="H25" s="226">
        <v>10.4</v>
      </c>
      <c r="I25" s="226">
        <f t="shared" si="1"/>
        <v>14.627285513361466</v>
      </c>
    </row>
    <row r="26" spans="1:9" ht="59.25" customHeight="1">
      <c r="A26" s="54" t="s">
        <v>130</v>
      </c>
      <c r="B26" s="177" t="s">
        <v>247</v>
      </c>
      <c r="C26" s="59" t="s">
        <v>41</v>
      </c>
      <c r="D26" s="60" t="s">
        <v>267</v>
      </c>
      <c r="E26" s="62" t="s">
        <v>181</v>
      </c>
      <c r="F26" s="54" t="s">
        <v>64</v>
      </c>
      <c r="G26" s="133">
        <f>G27</f>
        <v>159.4</v>
      </c>
      <c r="H26" s="133">
        <f>H27</f>
        <v>0</v>
      </c>
      <c r="I26" s="133">
        <f t="shared" si="1"/>
        <v>0</v>
      </c>
    </row>
    <row r="27" spans="1:9" ht="48" customHeight="1">
      <c r="A27" s="54" t="s">
        <v>205</v>
      </c>
      <c r="B27" s="177" t="s">
        <v>248</v>
      </c>
      <c r="C27" s="59" t="s">
        <v>41</v>
      </c>
      <c r="D27" s="60" t="s">
        <v>267</v>
      </c>
      <c r="E27" s="62" t="s">
        <v>206</v>
      </c>
      <c r="F27" s="54" t="s">
        <v>64</v>
      </c>
      <c r="G27" s="133">
        <v>159.4</v>
      </c>
      <c r="H27" s="133">
        <v>0</v>
      </c>
      <c r="I27" s="133">
        <f t="shared" si="1"/>
        <v>0</v>
      </c>
    </row>
    <row r="28" spans="1:9" ht="34.5" customHeight="1">
      <c r="A28" s="54" t="s">
        <v>131</v>
      </c>
      <c r="B28" s="253" t="s">
        <v>329</v>
      </c>
      <c r="C28" s="59" t="s">
        <v>41</v>
      </c>
      <c r="D28" s="60" t="s">
        <v>267</v>
      </c>
      <c r="E28" s="62" t="s">
        <v>182</v>
      </c>
      <c r="F28" s="54" t="s">
        <v>64</v>
      </c>
      <c r="G28" s="132">
        <f>G29+G30</f>
        <v>200</v>
      </c>
      <c r="H28" s="132">
        <f>H29+H30</f>
        <v>1.3</v>
      </c>
      <c r="I28" s="133">
        <f t="shared" si="1"/>
        <v>0.65</v>
      </c>
    </row>
    <row r="29" spans="1:9" ht="34.5" customHeight="1">
      <c r="A29" s="54" t="s">
        <v>207</v>
      </c>
      <c r="B29" s="253" t="s">
        <v>330</v>
      </c>
      <c r="C29" s="59" t="s">
        <v>41</v>
      </c>
      <c r="D29" s="60" t="s">
        <v>267</v>
      </c>
      <c r="E29" s="62" t="s">
        <v>208</v>
      </c>
      <c r="F29" s="54" t="s">
        <v>64</v>
      </c>
      <c r="G29" s="132">
        <v>172.7</v>
      </c>
      <c r="H29" s="132">
        <v>1.3</v>
      </c>
      <c r="I29" s="133">
        <f t="shared" si="1"/>
        <v>0.7527504342790967</v>
      </c>
    </row>
    <row r="30" spans="1:9" ht="57" customHeight="1">
      <c r="A30" s="54" t="s">
        <v>326</v>
      </c>
      <c r="B30" s="253" t="s">
        <v>327</v>
      </c>
      <c r="C30" s="59" t="s">
        <v>41</v>
      </c>
      <c r="D30" s="60" t="s">
        <v>267</v>
      </c>
      <c r="E30" s="62" t="s">
        <v>328</v>
      </c>
      <c r="F30" s="54" t="s">
        <v>64</v>
      </c>
      <c r="G30" s="133">
        <v>27.3</v>
      </c>
      <c r="H30" s="133">
        <v>0</v>
      </c>
      <c r="I30" s="133">
        <v>0</v>
      </c>
    </row>
    <row r="31" spans="1:9" ht="68.25" customHeight="1">
      <c r="A31" s="54" t="s">
        <v>132</v>
      </c>
      <c r="B31" s="253" t="s">
        <v>252</v>
      </c>
      <c r="C31" s="59" t="s">
        <v>41</v>
      </c>
      <c r="D31" s="60" t="s">
        <v>111</v>
      </c>
      <c r="E31" s="62" t="s">
        <v>183</v>
      </c>
      <c r="F31" s="54" t="s">
        <v>64</v>
      </c>
      <c r="G31" s="133">
        <f>G32</f>
        <v>5</v>
      </c>
      <c r="H31" s="133">
        <f>H32</f>
        <v>0</v>
      </c>
      <c r="I31" s="133">
        <f t="shared" si="1"/>
        <v>0</v>
      </c>
    </row>
    <row r="32" spans="1:9" ht="57.75" customHeight="1">
      <c r="A32" s="54" t="s">
        <v>209</v>
      </c>
      <c r="B32" s="253" t="s">
        <v>253</v>
      </c>
      <c r="C32" s="59" t="s">
        <v>41</v>
      </c>
      <c r="D32" s="60" t="s">
        <v>111</v>
      </c>
      <c r="E32" s="62" t="s">
        <v>210</v>
      </c>
      <c r="F32" s="54" t="s">
        <v>64</v>
      </c>
      <c r="G32" s="133">
        <v>5</v>
      </c>
      <c r="H32" s="133">
        <v>0</v>
      </c>
      <c r="I32" s="133">
        <f t="shared" si="1"/>
        <v>0</v>
      </c>
    </row>
    <row r="33" spans="1:9" ht="47.25" customHeight="1">
      <c r="A33" s="54" t="s">
        <v>133</v>
      </c>
      <c r="B33" s="177" t="s">
        <v>254</v>
      </c>
      <c r="C33" s="59" t="s">
        <v>41</v>
      </c>
      <c r="D33" s="60" t="s">
        <v>111</v>
      </c>
      <c r="E33" s="62" t="s">
        <v>184</v>
      </c>
      <c r="F33" s="54" t="s">
        <v>64</v>
      </c>
      <c r="G33" s="133">
        <f>G34</f>
        <v>5</v>
      </c>
      <c r="H33" s="133">
        <f>H34</f>
        <v>0</v>
      </c>
      <c r="I33" s="133">
        <f t="shared" si="1"/>
        <v>0</v>
      </c>
    </row>
    <row r="34" spans="1:9" ht="35.25" customHeight="1">
      <c r="A34" s="54" t="s">
        <v>211</v>
      </c>
      <c r="B34" s="177" t="s">
        <v>255</v>
      </c>
      <c r="C34" s="59" t="s">
        <v>41</v>
      </c>
      <c r="D34" s="60" t="s">
        <v>111</v>
      </c>
      <c r="E34" s="62" t="s">
        <v>212</v>
      </c>
      <c r="F34" s="54" t="s">
        <v>64</v>
      </c>
      <c r="G34" s="133">
        <v>5</v>
      </c>
      <c r="H34" s="133">
        <v>0</v>
      </c>
      <c r="I34" s="133">
        <f t="shared" si="1"/>
        <v>0</v>
      </c>
    </row>
    <row r="35" spans="1:9" s="65" customFormat="1" ht="57" customHeight="1">
      <c r="A35" s="54" t="s">
        <v>134</v>
      </c>
      <c r="B35" s="254" t="s">
        <v>297</v>
      </c>
      <c r="C35" s="59" t="s">
        <v>41</v>
      </c>
      <c r="D35" s="60" t="s">
        <v>233</v>
      </c>
      <c r="E35" s="62" t="s">
        <v>198</v>
      </c>
      <c r="F35" s="54" t="s">
        <v>64</v>
      </c>
      <c r="G35" s="133">
        <f>G36</f>
        <v>232.7</v>
      </c>
      <c r="H35" s="133">
        <f>H36</f>
        <v>34.7</v>
      </c>
      <c r="I35" s="133">
        <f t="shared" si="1"/>
        <v>14.911903738719385</v>
      </c>
    </row>
    <row r="36" spans="1:9" s="65" customFormat="1" ht="48" customHeight="1">
      <c r="A36" s="54" t="s">
        <v>235</v>
      </c>
      <c r="B36" s="254" t="s">
        <v>315</v>
      </c>
      <c r="C36" s="59" t="s">
        <v>41</v>
      </c>
      <c r="D36" s="60" t="s">
        <v>233</v>
      </c>
      <c r="E36" s="62" t="s">
        <v>231</v>
      </c>
      <c r="F36" s="54" t="s">
        <v>64</v>
      </c>
      <c r="G36" s="133">
        <v>232.7</v>
      </c>
      <c r="H36" s="133">
        <v>34.7</v>
      </c>
      <c r="I36" s="133">
        <f t="shared" si="1"/>
        <v>14.911903738719385</v>
      </c>
    </row>
    <row r="37" spans="1:9" s="65" customFormat="1" ht="48" customHeight="1">
      <c r="A37" s="257" t="s">
        <v>135</v>
      </c>
      <c r="B37" s="178" t="s">
        <v>268</v>
      </c>
      <c r="C37" s="174" t="s">
        <v>41</v>
      </c>
      <c r="D37" s="258" t="s">
        <v>269</v>
      </c>
      <c r="E37" s="259" t="s">
        <v>287</v>
      </c>
      <c r="F37" s="257" t="s">
        <v>6</v>
      </c>
      <c r="G37" s="260">
        <f>G38</f>
        <v>64</v>
      </c>
      <c r="H37" s="260">
        <f>H38</f>
        <v>0</v>
      </c>
      <c r="I37" s="260">
        <f t="shared" si="1"/>
        <v>0</v>
      </c>
    </row>
    <row r="38" spans="1:9" s="65" customFormat="1" ht="48" customHeight="1">
      <c r="A38" s="214" t="s">
        <v>214</v>
      </c>
      <c r="B38" s="287" t="s">
        <v>271</v>
      </c>
      <c r="C38" s="176" t="s">
        <v>41</v>
      </c>
      <c r="D38" s="174" t="s">
        <v>269</v>
      </c>
      <c r="E38" s="215" t="s">
        <v>270</v>
      </c>
      <c r="F38" s="257" t="s">
        <v>6</v>
      </c>
      <c r="G38" s="260">
        <f>G39+G40</f>
        <v>64</v>
      </c>
      <c r="H38" s="260">
        <f>H39+H40</f>
        <v>0</v>
      </c>
      <c r="I38" s="260">
        <f t="shared" si="1"/>
        <v>0</v>
      </c>
    </row>
    <row r="39" spans="1:9" ht="23.25" customHeight="1">
      <c r="A39" s="173" t="s">
        <v>324</v>
      </c>
      <c r="B39" s="58" t="s">
        <v>163</v>
      </c>
      <c r="C39" s="59" t="s">
        <v>41</v>
      </c>
      <c r="D39" s="123" t="s">
        <v>269</v>
      </c>
      <c r="E39" s="59" t="s">
        <v>270</v>
      </c>
      <c r="F39" s="54" t="s">
        <v>64</v>
      </c>
      <c r="G39" s="133">
        <v>64</v>
      </c>
      <c r="H39" s="133">
        <v>0</v>
      </c>
      <c r="I39" s="133">
        <f t="shared" si="1"/>
        <v>0</v>
      </c>
    </row>
    <row r="40" spans="1:9" ht="15" customHeight="1">
      <c r="A40" s="54" t="s">
        <v>325</v>
      </c>
      <c r="B40" s="58" t="s">
        <v>68</v>
      </c>
      <c r="C40" s="59" t="s">
        <v>41</v>
      </c>
      <c r="D40" s="123" t="s">
        <v>269</v>
      </c>
      <c r="E40" s="60" t="s">
        <v>270</v>
      </c>
      <c r="F40" s="54" t="s">
        <v>65</v>
      </c>
      <c r="G40" s="133">
        <v>0</v>
      </c>
      <c r="H40" s="133">
        <v>0</v>
      </c>
      <c r="I40" s="133">
        <v>0</v>
      </c>
    </row>
    <row r="41" spans="1:9" ht="36.75" customHeight="1">
      <c r="A41" s="214" t="s">
        <v>136</v>
      </c>
      <c r="B41" s="267" t="s">
        <v>331</v>
      </c>
      <c r="C41" s="174" t="s">
        <v>41</v>
      </c>
      <c r="D41" s="174" t="s">
        <v>54</v>
      </c>
      <c r="E41" s="215" t="s">
        <v>185</v>
      </c>
      <c r="F41" s="216" t="s">
        <v>6</v>
      </c>
      <c r="G41" s="217">
        <f>G42</f>
        <v>12177.699999999999</v>
      </c>
      <c r="H41" s="217">
        <f>H42</f>
        <v>2019.1</v>
      </c>
      <c r="I41" s="217">
        <f t="shared" si="1"/>
        <v>16.58030662604597</v>
      </c>
    </row>
    <row r="42" spans="1:9" ht="36.75" customHeight="1">
      <c r="A42" s="214" t="s">
        <v>319</v>
      </c>
      <c r="B42" s="267" t="s">
        <v>332</v>
      </c>
      <c r="C42" s="174" t="s">
        <v>41</v>
      </c>
      <c r="D42" s="174" t="s">
        <v>54</v>
      </c>
      <c r="E42" s="215" t="s">
        <v>185</v>
      </c>
      <c r="F42" s="216" t="s">
        <v>6</v>
      </c>
      <c r="G42" s="217">
        <f>G43+G45+G44</f>
        <v>12177.699999999999</v>
      </c>
      <c r="H42" s="217">
        <f>H43+H45+H44</f>
        <v>2019.1</v>
      </c>
      <c r="I42" s="217">
        <f t="shared" si="1"/>
        <v>16.58030662604597</v>
      </c>
    </row>
    <row r="43" spans="1:9" ht="45.75" customHeight="1">
      <c r="A43" s="214" t="s">
        <v>289</v>
      </c>
      <c r="B43" s="265" t="s">
        <v>291</v>
      </c>
      <c r="C43" s="176" t="s">
        <v>41</v>
      </c>
      <c r="D43" s="176" t="s">
        <v>54</v>
      </c>
      <c r="E43" s="215" t="s">
        <v>292</v>
      </c>
      <c r="F43" s="216" t="s">
        <v>64</v>
      </c>
      <c r="G43" s="217">
        <v>6253</v>
      </c>
      <c r="H43" s="217">
        <v>0</v>
      </c>
      <c r="I43" s="217">
        <f t="shared" si="1"/>
        <v>0</v>
      </c>
    </row>
    <row r="44" spans="1:9" s="66" customFormat="1" ht="57" customHeight="1">
      <c r="A44" s="281" t="s">
        <v>290</v>
      </c>
      <c r="B44" s="282" t="s">
        <v>320</v>
      </c>
      <c r="C44" s="283" t="s">
        <v>41</v>
      </c>
      <c r="D44" s="283" t="s">
        <v>54</v>
      </c>
      <c r="E44" s="284" t="s">
        <v>321</v>
      </c>
      <c r="F44" s="281" t="s">
        <v>64</v>
      </c>
      <c r="G44" s="285">
        <v>1466.8</v>
      </c>
      <c r="H44" s="285">
        <v>0</v>
      </c>
      <c r="I44" s="285">
        <f t="shared" si="1"/>
        <v>0</v>
      </c>
    </row>
    <row r="45" spans="1:9" s="66" customFormat="1" ht="18.75" customHeight="1">
      <c r="A45" s="214" t="s">
        <v>322</v>
      </c>
      <c r="B45" s="264" t="s">
        <v>342</v>
      </c>
      <c r="C45" s="176" t="s">
        <v>41</v>
      </c>
      <c r="D45" s="176" t="s">
        <v>54</v>
      </c>
      <c r="E45" s="215" t="s">
        <v>213</v>
      </c>
      <c r="F45" s="214" t="s">
        <v>64</v>
      </c>
      <c r="G45" s="263">
        <v>4457.9</v>
      </c>
      <c r="H45" s="263">
        <v>2019.1</v>
      </c>
      <c r="I45" s="263">
        <f t="shared" si="1"/>
        <v>45.29262657305009</v>
      </c>
    </row>
    <row r="46" spans="1:9" ht="46.5" customHeight="1">
      <c r="A46" s="173" t="s">
        <v>137</v>
      </c>
      <c r="B46" s="254" t="s">
        <v>299</v>
      </c>
      <c r="C46" s="59" t="s">
        <v>41</v>
      </c>
      <c r="D46" s="201" t="s">
        <v>54</v>
      </c>
      <c r="E46" s="202" t="s">
        <v>186</v>
      </c>
      <c r="F46" s="173" t="s">
        <v>64</v>
      </c>
      <c r="G46" s="210">
        <f>G47</f>
        <v>25</v>
      </c>
      <c r="H46" s="210">
        <f>H47</f>
        <v>0</v>
      </c>
      <c r="I46" s="210">
        <v>0</v>
      </c>
    </row>
    <row r="47" spans="1:9" ht="46.5" customHeight="1">
      <c r="A47" s="173" t="s">
        <v>272</v>
      </c>
      <c r="B47" s="254" t="s">
        <v>300</v>
      </c>
      <c r="C47" s="59" t="s">
        <v>41</v>
      </c>
      <c r="D47" s="201" t="s">
        <v>54</v>
      </c>
      <c r="E47" s="202" t="s">
        <v>215</v>
      </c>
      <c r="F47" s="173" t="s">
        <v>64</v>
      </c>
      <c r="G47" s="210">
        <v>25</v>
      </c>
      <c r="H47" s="210">
        <v>0</v>
      </c>
      <c r="I47" s="210">
        <f>H47/G47*100</f>
        <v>0</v>
      </c>
    </row>
    <row r="48" spans="1:9" ht="46.5" customHeight="1">
      <c r="A48" s="173" t="s">
        <v>138</v>
      </c>
      <c r="B48" s="254" t="s">
        <v>301</v>
      </c>
      <c r="C48" s="59" t="s">
        <v>41</v>
      </c>
      <c r="D48" s="201" t="s">
        <v>110</v>
      </c>
      <c r="E48" s="202" t="s">
        <v>187</v>
      </c>
      <c r="F48" s="54" t="s">
        <v>64</v>
      </c>
      <c r="G48" s="133">
        <f>G49</f>
        <v>536.5</v>
      </c>
      <c r="H48" s="133">
        <f>H49</f>
        <v>113.2</v>
      </c>
      <c r="I48" s="133">
        <f t="shared" si="1"/>
        <v>21.09972041006524</v>
      </c>
    </row>
    <row r="49" spans="1:9" ht="36.75" customHeight="1">
      <c r="A49" s="173" t="s">
        <v>273</v>
      </c>
      <c r="B49" s="254" t="s">
        <v>302</v>
      </c>
      <c r="C49" s="59" t="s">
        <v>41</v>
      </c>
      <c r="D49" s="201" t="s">
        <v>110</v>
      </c>
      <c r="E49" s="202" t="s">
        <v>216</v>
      </c>
      <c r="F49" s="54" t="s">
        <v>64</v>
      </c>
      <c r="G49" s="133">
        <v>536.5</v>
      </c>
      <c r="H49" s="133">
        <v>113.2</v>
      </c>
      <c r="I49" s="133">
        <f t="shared" si="1"/>
        <v>21.09972041006524</v>
      </c>
    </row>
    <row r="50" spans="1:9" ht="57.75" customHeight="1">
      <c r="A50" s="173" t="s">
        <v>139</v>
      </c>
      <c r="B50" s="227" t="s">
        <v>256</v>
      </c>
      <c r="C50" s="59" t="s">
        <v>41</v>
      </c>
      <c r="D50" s="60" t="s">
        <v>60</v>
      </c>
      <c r="E50" s="62" t="s">
        <v>188</v>
      </c>
      <c r="F50" s="129" t="s">
        <v>64</v>
      </c>
      <c r="G50" s="133">
        <f>G51</f>
        <v>1</v>
      </c>
      <c r="H50" s="133">
        <f>H51</f>
        <v>0</v>
      </c>
      <c r="I50" s="133">
        <f t="shared" si="1"/>
        <v>0</v>
      </c>
    </row>
    <row r="51" spans="1:9" ht="57.75" customHeight="1">
      <c r="A51" s="173" t="s">
        <v>274</v>
      </c>
      <c r="B51" s="227" t="s">
        <v>257</v>
      </c>
      <c r="C51" s="59" t="s">
        <v>41</v>
      </c>
      <c r="D51" s="60" t="s">
        <v>60</v>
      </c>
      <c r="E51" s="62" t="s">
        <v>217</v>
      </c>
      <c r="F51" s="129" t="s">
        <v>64</v>
      </c>
      <c r="G51" s="133">
        <v>1</v>
      </c>
      <c r="H51" s="133">
        <v>0</v>
      </c>
      <c r="I51" s="133">
        <f t="shared" si="1"/>
        <v>0</v>
      </c>
    </row>
    <row r="52" spans="1:9" ht="46.5" customHeight="1">
      <c r="A52" s="173" t="s">
        <v>140</v>
      </c>
      <c r="B52" s="254" t="s">
        <v>333</v>
      </c>
      <c r="C52" s="59" t="s">
        <v>41</v>
      </c>
      <c r="D52" s="60" t="s">
        <v>60</v>
      </c>
      <c r="E52" s="62" t="s">
        <v>189</v>
      </c>
      <c r="F52" s="129" t="s">
        <v>64</v>
      </c>
      <c r="G52" s="133">
        <f>G53</f>
        <v>70</v>
      </c>
      <c r="H52" s="133">
        <f>H53</f>
        <v>33</v>
      </c>
      <c r="I52" s="133">
        <f t="shared" si="1"/>
        <v>47.14285714285714</v>
      </c>
    </row>
    <row r="53" spans="1:9" ht="46.5" customHeight="1">
      <c r="A53" s="173" t="s">
        <v>236</v>
      </c>
      <c r="B53" s="254" t="s">
        <v>334</v>
      </c>
      <c r="C53" s="59" t="s">
        <v>41</v>
      </c>
      <c r="D53" s="60" t="s">
        <v>60</v>
      </c>
      <c r="E53" s="62" t="s">
        <v>218</v>
      </c>
      <c r="F53" s="129" t="s">
        <v>64</v>
      </c>
      <c r="G53" s="133">
        <v>70</v>
      </c>
      <c r="H53" s="247">
        <v>33</v>
      </c>
      <c r="I53" s="247">
        <f t="shared" si="1"/>
        <v>47.14285714285714</v>
      </c>
    </row>
    <row r="54" spans="1:9" ht="80.25" customHeight="1">
      <c r="A54" s="173" t="s">
        <v>141</v>
      </c>
      <c r="B54" s="278" t="s">
        <v>303</v>
      </c>
      <c r="C54" s="59" t="s">
        <v>41</v>
      </c>
      <c r="D54" s="60" t="s">
        <v>17</v>
      </c>
      <c r="E54" s="117" t="s">
        <v>191</v>
      </c>
      <c r="F54" s="54" t="s">
        <v>64</v>
      </c>
      <c r="G54" s="133">
        <f>G55</f>
        <v>321.3</v>
      </c>
      <c r="H54" s="133">
        <f>H55</f>
        <v>37.9</v>
      </c>
      <c r="I54" s="133">
        <f t="shared" si="1"/>
        <v>11.795829442888266</v>
      </c>
    </row>
    <row r="55" spans="1:9" ht="80.25" customHeight="1">
      <c r="A55" s="173" t="s">
        <v>275</v>
      </c>
      <c r="B55" s="278" t="s">
        <v>304</v>
      </c>
      <c r="C55" s="59" t="s">
        <v>41</v>
      </c>
      <c r="D55" s="60" t="s">
        <v>17</v>
      </c>
      <c r="E55" s="117" t="s">
        <v>219</v>
      </c>
      <c r="F55" s="54" t="s">
        <v>64</v>
      </c>
      <c r="G55" s="247">
        <v>321.3</v>
      </c>
      <c r="H55" s="247">
        <v>37.9</v>
      </c>
      <c r="I55" s="247">
        <f t="shared" si="1"/>
        <v>11.795829442888266</v>
      </c>
    </row>
    <row r="56" spans="1:9" ht="115.5" customHeight="1">
      <c r="A56" s="173" t="s">
        <v>142</v>
      </c>
      <c r="B56" s="278" t="s">
        <v>305</v>
      </c>
      <c r="C56" s="59" t="s">
        <v>41</v>
      </c>
      <c r="D56" s="60" t="s">
        <v>17</v>
      </c>
      <c r="E56" s="117" t="s">
        <v>190</v>
      </c>
      <c r="F56" s="54" t="s">
        <v>64</v>
      </c>
      <c r="G56" s="247">
        <v>521.7</v>
      </c>
      <c r="H56" s="247">
        <v>84.8</v>
      </c>
      <c r="I56" s="247">
        <f t="shared" si="1"/>
        <v>16.25455242476519</v>
      </c>
    </row>
    <row r="57" spans="1:9" ht="36" customHeight="1">
      <c r="A57" s="205" t="s">
        <v>143</v>
      </c>
      <c r="B57" s="180" t="s">
        <v>104</v>
      </c>
      <c r="C57" s="206" t="s">
        <v>41</v>
      </c>
      <c r="D57" s="117" t="s">
        <v>17</v>
      </c>
      <c r="E57" s="117" t="s">
        <v>122</v>
      </c>
      <c r="F57" s="129" t="s">
        <v>105</v>
      </c>
      <c r="G57" s="133">
        <v>0</v>
      </c>
      <c r="H57" s="133">
        <v>0</v>
      </c>
      <c r="I57" s="133">
        <v>0</v>
      </c>
    </row>
    <row r="58" spans="1:9" ht="58.5" customHeight="1">
      <c r="A58" s="173" t="s">
        <v>144</v>
      </c>
      <c r="B58" s="279" t="s">
        <v>306</v>
      </c>
      <c r="C58" s="59" t="s">
        <v>41</v>
      </c>
      <c r="D58" s="60" t="s">
        <v>19</v>
      </c>
      <c r="E58" s="62" t="s">
        <v>192</v>
      </c>
      <c r="F58" s="54" t="s">
        <v>64</v>
      </c>
      <c r="G58" s="133">
        <f>G59</f>
        <v>35</v>
      </c>
      <c r="H58" s="133">
        <f>H59</f>
        <v>0</v>
      </c>
      <c r="I58" s="133">
        <f>H58/G58*100</f>
        <v>0</v>
      </c>
    </row>
    <row r="59" spans="1:9" ht="58.5" customHeight="1">
      <c r="A59" s="173" t="s">
        <v>156</v>
      </c>
      <c r="B59" s="279" t="s">
        <v>316</v>
      </c>
      <c r="C59" s="59" t="s">
        <v>41</v>
      </c>
      <c r="D59" s="60" t="s">
        <v>19</v>
      </c>
      <c r="E59" s="62" t="s">
        <v>220</v>
      </c>
      <c r="F59" s="54" t="s">
        <v>64</v>
      </c>
      <c r="G59" s="133">
        <v>35</v>
      </c>
      <c r="H59" s="133">
        <v>0</v>
      </c>
      <c r="I59" s="133">
        <f>H59/G59*100</f>
        <v>0</v>
      </c>
    </row>
    <row r="60" spans="1:9" ht="79.5" customHeight="1">
      <c r="A60" s="173" t="s">
        <v>145</v>
      </c>
      <c r="B60" s="255" t="s">
        <v>258</v>
      </c>
      <c r="C60" s="59" t="s">
        <v>41</v>
      </c>
      <c r="D60" s="60" t="s">
        <v>19</v>
      </c>
      <c r="E60" s="62" t="s">
        <v>193</v>
      </c>
      <c r="F60" s="54" t="s">
        <v>65</v>
      </c>
      <c r="G60" s="133">
        <f>G61</f>
        <v>900</v>
      </c>
      <c r="H60" s="133">
        <f>H61</f>
        <v>591</v>
      </c>
      <c r="I60" s="133">
        <f>H60/G60*100</f>
        <v>65.66666666666666</v>
      </c>
    </row>
    <row r="61" spans="1:9" ht="69" customHeight="1">
      <c r="A61" s="173" t="s">
        <v>226</v>
      </c>
      <c r="B61" s="225" t="s">
        <v>259</v>
      </c>
      <c r="C61" s="59" t="s">
        <v>41</v>
      </c>
      <c r="D61" s="60" t="s">
        <v>19</v>
      </c>
      <c r="E61" s="62" t="s">
        <v>221</v>
      </c>
      <c r="F61" s="54" t="s">
        <v>65</v>
      </c>
      <c r="G61" s="133">
        <v>900</v>
      </c>
      <c r="H61" s="133">
        <v>591</v>
      </c>
      <c r="I61" s="133">
        <f>H61/G61*100</f>
        <v>65.66666666666666</v>
      </c>
    </row>
    <row r="62" spans="1:9" ht="48" customHeight="1">
      <c r="A62" s="54" t="s">
        <v>146</v>
      </c>
      <c r="B62" s="254" t="s">
        <v>308</v>
      </c>
      <c r="C62" s="59" t="s">
        <v>41</v>
      </c>
      <c r="D62" s="60" t="s">
        <v>21</v>
      </c>
      <c r="E62" s="62" t="s">
        <v>194</v>
      </c>
      <c r="F62" s="54" t="s">
        <v>64</v>
      </c>
      <c r="G62" s="242">
        <f>G63+G64</f>
        <v>344.1</v>
      </c>
      <c r="H62" s="242">
        <f>H63+H64</f>
        <v>72.3</v>
      </c>
      <c r="I62" s="242">
        <f>I63+I64</f>
        <v>42.367334527148024</v>
      </c>
    </row>
    <row r="63" spans="1:9" ht="15" customHeight="1">
      <c r="A63" s="54" t="s">
        <v>228</v>
      </c>
      <c r="B63" s="179" t="s">
        <v>222</v>
      </c>
      <c r="C63" s="59" t="s">
        <v>41</v>
      </c>
      <c r="D63" s="134" t="s">
        <v>21</v>
      </c>
      <c r="E63" s="135" t="s">
        <v>223</v>
      </c>
      <c r="F63" s="54" t="s">
        <v>64</v>
      </c>
      <c r="G63" s="242">
        <v>170</v>
      </c>
      <c r="H63" s="242">
        <v>60.6</v>
      </c>
      <c r="I63" s="242">
        <f aca="true" t="shared" si="2" ref="I63:I69">H63/G63*100</f>
        <v>35.64705882352941</v>
      </c>
    </row>
    <row r="64" spans="1:9" ht="24" customHeight="1">
      <c r="A64" s="54" t="s">
        <v>276</v>
      </c>
      <c r="B64" s="179" t="s">
        <v>224</v>
      </c>
      <c r="C64" s="59" t="s">
        <v>41</v>
      </c>
      <c r="D64" s="134" t="s">
        <v>21</v>
      </c>
      <c r="E64" s="135" t="s">
        <v>225</v>
      </c>
      <c r="F64" s="54" t="s">
        <v>6</v>
      </c>
      <c r="G64" s="242">
        <v>174.1</v>
      </c>
      <c r="H64" s="242">
        <v>11.7</v>
      </c>
      <c r="I64" s="242">
        <f t="shared" si="2"/>
        <v>6.72027570361861</v>
      </c>
    </row>
    <row r="65" spans="1:9" ht="57" customHeight="1">
      <c r="A65" s="54" t="s">
        <v>147</v>
      </c>
      <c r="B65" s="254" t="s">
        <v>260</v>
      </c>
      <c r="C65" s="59" t="s">
        <v>41</v>
      </c>
      <c r="D65" s="134" t="s">
        <v>21</v>
      </c>
      <c r="E65" s="135" t="s">
        <v>195</v>
      </c>
      <c r="F65" s="54" t="s">
        <v>64</v>
      </c>
      <c r="G65" s="133">
        <f>G66</f>
        <v>5</v>
      </c>
      <c r="H65" s="133">
        <f>H66</f>
        <v>0</v>
      </c>
      <c r="I65" s="133">
        <f t="shared" si="2"/>
        <v>0</v>
      </c>
    </row>
    <row r="66" spans="1:9" ht="57" customHeight="1">
      <c r="A66" s="54" t="s">
        <v>164</v>
      </c>
      <c r="B66" s="179" t="s">
        <v>261</v>
      </c>
      <c r="C66" s="59" t="s">
        <v>41</v>
      </c>
      <c r="D66" s="134" t="s">
        <v>21</v>
      </c>
      <c r="E66" s="135" t="s">
        <v>227</v>
      </c>
      <c r="F66" s="54" t="s">
        <v>64</v>
      </c>
      <c r="G66" s="133">
        <v>5</v>
      </c>
      <c r="H66" s="133">
        <v>0</v>
      </c>
      <c r="I66" s="133">
        <f t="shared" si="2"/>
        <v>0</v>
      </c>
    </row>
    <row r="67" spans="1:9" ht="67.5" customHeight="1">
      <c r="A67" s="54" t="s">
        <v>148</v>
      </c>
      <c r="B67" s="256" t="s">
        <v>309</v>
      </c>
      <c r="C67" s="59" t="s">
        <v>41</v>
      </c>
      <c r="D67" s="64" t="s">
        <v>21</v>
      </c>
      <c r="E67" s="64" t="s">
        <v>196</v>
      </c>
      <c r="F67" s="54" t="s">
        <v>64</v>
      </c>
      <c r="G67" s="133">
        <f>G68</f>
        <v>20</v>
      </c>
      <c r="H67" s="133">
        <f>H68</f>
        <v>0</v>
      </c>
      <c r="I67" s="133">
        <f t="shared" si="2"/>
        <v>0</v>
      </c>
    </row>
    <row r="68" spans="1:9" ht="57.75" customHeight="1">
      <c r="A68" s="54" t="s">
        <v>230</v>
      </c>
      <c r="B68" s="181" t="s">
        <v>310</v>
      </c>
      <c r="C68" s="59" t="s">
        <v>41</v>
      </c>
      <c r="D68" s="64" t="s">
        <v>21</v>
      </c>
      <c r="E68" s="64" t="s">
        <v>229</v>
      </c>
      <c r="F68" s="54" t="s">
        <v>64</v>
      </c>
      <c r="G68" s="133">
        <v>20</v>
      </c>
      <c r="H68" s="133">
        <v>0</v>
      </c>
      <c r="I68" s="133">
        <f t="shared" si="2"/>
        <v>0</v>
      </c>
    </row>
    <row r="69" spans="1:9" ht="47.25" customHeight="1">
      <c r="A69" s="54" t="s">
        <v>157</v>
      </c>
      <c r="B69" s="181" t="s">
        <v>244</v>
      </c>
      <c r="C69" s="59" t="s">
        <v>41</v>
      </c>
      <c r="D69" s="64" t="s">
        <v>21</v>
      </c>
      <c r="E69" s="64" t="s">
        <v>197</v>
      </c>
      <c r="F69" s="54" t="s">
        <v>64</v>
      </c>
      <c r="G69" s="242">
        <f>G70+G75</f>
        <v>5449.6</v>
      </c>
      <c r="H69" s="242">
        <f>H70+H75</f>
        <v>0</v>
      </c>
      <c r="I69" s="242">
        <f t="shared" si="2"/>
        <v>0</v>
      </c>
    </row>
    <row r="70" spans="1:9" ht="24.75" customHeight="1">
      <c r="A70" s="54" t="s">
        <v>237</v>
      </c>
      <c r="B70" s="237" t="s">
        <v>175</v>
      </c>
      <c r="C70" s="59" t="s">
        <v>41</v>
      </c>
      <c r="D70" s="64" t="s">
        <v>21</v>
      </c>
      <c r="E70" s="64" t="s">
        <v>197</v>
      </c>
      <c r="F70" s="54" t="s">
        <v>64</v>
      </c>
      <c r="G70" s="242">
        <f>G71+G72+G73+G74</f>
        <v>0</v>
      </c>
      <c r="H70" s="242">
        <f>H71+H72+H73+H74</f>
        <v>0</v>
      </c>
      <c r="I70" s="242">
        <f>I71+I72+I73+I74</f>
        <v>0</v>
      </c>
    </row>
    <row r="71" spans="1:9" ht="36" customHeight="1">
      <c r="A71" s="228" t="s">
        <v>277</v>
      </c>
      <c r="B71" s="229" t="s">
        <v>238</v>
      </c>
      <c r="C71" s="230" t="s">
        <v>41</v>
      </c>
      <c r="D71" s="231" t="s">
        <v>21</v>
      </c>
      <c r="E71" s="231" t="s">
        <v>242</v>
      </c>
      <c r="F71" s="228" t="s">
        <v>64</v>
      </c>
      <c r="G71" s="242">
        <v>0</v>
      </c>
      <c r="H71" s="242">
        <v>0</v>
      </c>
      <c r="I71" s="242">
        <v>0</v>
      </c>
    </row>
    <row r="72" spans="1:9" ht="34.5" customHeight="1">
      <c r="A72" s="228" t="s">
        <v>278</v>
      </c>
      <c r="B72" s="229" t="s">
        <v>239</v>
      </c>
      <c r="C72" s="230" t="s">
        <v>41</v>
      </c>
      <c r="D72" s="231" t="s">
        <v>21</v>
      </c>
      <c r="E72" s="231" t="s">
        <v>242</v>
      </c>
      <c r="F72" s="228" t="s">
        <v>64</v>
      </c>
      <c r="G72" s="242">
        <v>0</v>
      </c>
      <c r="H72" s="242">
        <v>0</v>
      </c>
      <c r="I72" s="242">
        <v>0</v>
      </c>
    </row>
    <row r="73" spans="1:9" ht="46.5" customHeight="1">
      <c r="A73" s="228" t="s">
        <v>279</v>
      </c>
      <c r="B73" s="229" t="s">
        <v>165</v>
      </c>
      <c r="C73" s="230" t="s">
        <v>41</v>
      </c>
      <c r="D73" s="231" t="s">
        <v>21</v>
      </c>
      <c r="E73" s="231" t="s">
        <v>242</v>
      </c>
      <c r="F73" s="228" t="s">
        <v>64</v>
      </c>
      <c r="G73" s="242">
        <v>0</v>
      </c>
      <c r="H73" s="242">
        <v>0</v>
      </c>
      <c r="I73" s="242">
        <v>0</v>
      </c>
    </row>
    <row r="74" spans="1:9" ht="36.75" customHeight="1">
      <c r="A74" s="228" t="s">
        <v>280</v>
      </c>
      <c r="B74" s="229" t="s">
        <v>176</v>
      </c>
      <c r="C74" s="230" t="s">
        <v>41</v>
      </c>
      <c r="D74" s="231" t="s">
        <v>21</v>
      </c>
      <c r="E74" s="231" t="s">
        <v>234</v>
      </c>
      <c r="F74" s="228" t="s">
        <v>64</v>
      </c>
      <c r="G74" s="242">
        <v>0</v>
      </c>
      <c r="H74" s="242">
        <v>0</v>
      </c>
      <c r="I74" s="242">
        <v>0</v>
      </c>
    </row>
    <row r="75" spans="1:9" ht="24.75" customHeight="1">
      <c r="A75" s="54" t="s">
        <v>281</v>
      </c>
      <c r="B75" s="237" t="s">
        <v>177</v>
      </c>
      <c r="C75" s="59" t="s">
        <v>41</v>
      </c>
      <c r="D75" s="64" t="s">
        <v>21</v>
      </c>
      <c r="E75" s="64" t="s">
        <v>243</v>
      </c>
      <c r="F75" s="54" t="s">
        <v>64</v>
      </c>
      <c r="G75" s="242">
        <f>G76+G77+G78</f>
        <v>5449.6</v>
      </c>
      <c r="H75" s="242">
        <f>H76+H77+H78</f>
        <v>0</v>
      </c>
      <c r="I75" s="242">
        <f>H75/G75*100</f>
        <v>0</v>
      </c>
    </row>
    <row r="76" spans="1:9" ht="35.25" customHeight="1">
      <c r="A76" s="228" t="s">
        <v>282</v>
      </c>
      <c r="B76" s="229" t="s">
        <v>238</v>
      </c>
      <c r="C76" s="230" t="s">
        <v>41</v>
      </c>
      <c r="D76" s="231" t="s">
        <v>21</v>
      </c>
      <c r="E76" s="64" t="s">
        <v>243</v>
      </c>
      <c r="F76" s="228" t="s">
        <v>64</v>
      </c>
      <c r="G76" s="242">
        <v>4757.8</v>
      </c>
      <c r="H76" s="242">
        <v>0</v>
      </c>
      <c r="I76" s="242">
        <f>H76/G76*100</f>
        <v>0</v>
      </c>
    </row>
    <row r="77" spans="1:9" ht="35.25" customHeight="1">
      <c r="A77" s="228" t="s">
        <v>283</v>
      </c>
      <c r="B77" s="229" t="s">
        <v>239</v>
      </c>
      <c r="C77" s="230" t="s">
        <v>41</v>
      </c>
      <c r="D77" s="231" t="s">
        <v>21</v>
      </c>
      <c r="E77" s="64" t="s">
        <v>243</v>
      </c>
      <c r="F77" s="228" t="s">
        <v>64</v>
      </c>
      <c r="G77" s="242">
        <v>419.3</v>
      </c>
      <c r="H77" s="242">
        <v>0</v>
      </c>
      <c r="I77" s="242">
        <f>H77/G77*100</f>
        <v>0</v>
      </c>
    </row>
    <row r="78" spans="1:9" ht="46.5" customHeight="1">
      <c r="A78" s="228" t="s">
        <v>284</v>
      </c>
      <c r="B78" s="229" t="s">
        <v>165</v>
      </c>
      <c r="C78" s="230" t="s">
        <v>41</v>
      </c>
      <c r="D78" s="231" t="s">
        <v>21</v>
      </c>
      <c r="E78" s="64" t="s">
        <v>243</v>
      </c>
      <c r="F78" s="228" t="s">
        <v>64</v>
      </c>
      <c r="G78" s="242">
        <v>272.5</v>
      </c>
      <c r="H78" s="242">
        <v>0</v>
      </c>
      <c r="I78" s="242">
        <f>H78/G78*100</f>
        <v>0</v>
      </c>
    </row>
    <row r="79" spans="1:9" ht="57.75" customHeight="1">
      <c r="A79" s="232" t="s">
        <v>158</v>
      </c>
      <c r="B79" s="238" t="s">
        <v>335</v>
      </c>
      <c r="C79" s="233" t="s">
        <v>41</v>
      </c>
      <c r="D79" s="234" t="s">
        <v>21</v>
      </c>
      <c r="E79" s="246" t="s">
        <v>246</v>
      </c>
      <c r="F79" s="232" t="s">
        <v>64</v>
      </c>
      <c r="G79" s="235">
        <f>G80</f>
        <v>60.5</v>
      </c>
      <c r="H79" s="235">
        <f>H80</f>
        <v>0</v>
      </c>
      <c r="I79" s="235">
        <f>I80</f>
        <v>0</v>
      </c>
    </row>
    <row r="80" spans="1:9" ht="48.75" customHeight="1">
      <c r="A80" s="232" t="s">
        <v>285</v>
      </c>
      <c r="B80" s="238" t="s">
        <v>336</v>
      </c>
      <c r="C80" s="233" t="s">
        <v>41</v>
      </c>
      <c r="D80" s="234" t="s">
        <v>21</v>
      </c>
      <c r="E80" s="246" t="s">
        <v>246</v>
      </c>
      <c r="F80" s="232" t="s">
        <v>64</v>
      </c>
      <c r="G80" s="235">
        <f>G81+G82+G83</f>
        <v>60.5</v>
      </c>
      <c r="H80" s="235">
        <f>H81+H82+H83</f>
        <v>0</v>
      </c>
      <c r="I80" s="235">
        <v>0</v>
      </c>
    </row>
    <row r="81" spans="1:9" ht="48.75" customHeight="1">
      <c r="A81" s="302" t="s">
        <v>343</v>
      </c>
      <c r="B81" s="303" t="s">
        <v>344</v>
      </c>
      <c r="C81" s="304" t="s">
        <v>41</v>
      </c>
      <c r="D81" s="304" t="s">
        <v>21</v>
      </c>
      <c r="E81" s="305" t="s">
        <v>345</v>
      </c>
      <c r="F81" s="302" t="s">
        <v>64</v>
      </c>
      <c r="G81" s="285">
        <v>49</v>
      </c>
      <c r="H81" s="285">
        <v>0</v>
      </c>
      <c r="I81" s="285">
        <f>H81/G81*100</f>
        <v>0</v>
      </c>
    </row>
    <row r="82" spans="1:9" ht="48.75" customHeight="1">
      <c r="A82" s="302" t="s">
        <v>346</v>
      </c>
      <c r="B82" s="303" t="s">
        <v>347</v>
      </c>
      <c r="C82" s="304" t="s">
        <v>41</v>
      </c>
      <c r="D82" s="304" t="s">
        <v>21</v>
      </c>
      <c r="E82" s="305" t="s">
        <v>345</v>
      </c>
      <c r="F82" s="302" t="s">
        <v>64</v>
      </c>
      <c r="G82" s="285">
        <v>11.5</v>
      </c>
      <c r="H82" s="285">
        <v>0</v>
      </c>
      <c r="I82" s="285">
        <f>H82/G82*100</f>
        <v>0</v>
      </c>
    </row>
    <row r="83" spans="1:9" ht="17.25" customHeight="1">
      <c r="A83" s="302" t="s">
        <v>348</v>
      </c>
      <c r="B83" s="303" t="s">
        <v>342</v>
      </c>
      <c r="C83" s="304" t="s">
        <v>41</v>
      </c>
      <c r="D83" s="304" t="s">
        <v>21</v>
      </c>
      <c r="E83" s="305" t="s">
        <v>249</v>
      </c>
      <c r="F83" s="302" t="s">
        <v>64</v>
      </c>
      <c r="G83" s="285">
        <v>0</v>
      </c>
      <c r="H83" s="285">
        <v>0</v>
      </c>
      <c r="I83" s="285">
        <v>0</v>
      </c>
    </row>
    <row r="84" spans="1:9" ht="15" customHeight="1">
      <c r="A84" s="173" t="s">
        <v>161</v>
      </c>
      <c r="B84" s="179" t="s">
        <v>173</v>
      </c>
      <c r="C84" s="59" t="s">
        <v>41</v>
      </c>
      <c r="D84" s="201" t="s">
        <v>166</v>
      </c>
      <c r="E84" s="202" t="s">
        <v>171</v>
      </c>
      <c r="F84" s="173" t="s">
        <v>64</v>
      </c>
      <c r="G84" s="240">
        <v>270</v>
      </c>
      <c r="H84" s="240">
        <v>0</v>
      </c>
      <c r="I84" s="240">
        <f aca="true" t="shared" si="3" ref="I84:I90">H84/G84*100</f>
        <v>0</v>
      </c>
    </row>
    <row r="85" spans="1:9" s="66" customFormat="1" ht="57" customHeight="1">
      <c r="A85" s="54" t="s">
        <v>167</v>
      </c>
      <c r="B85" s="280" t="s">
        <v>317</v>
      </c>
      <c r="C85" s="59" t="s">
        <v>41</v>
      </c>
      <c r="D85" s="60" t="s">
        <v>27</v>
      </c>
      <c r="E85" s="188" t="s">
        <v>180</v>
      </c>
      <c r="F85" s="54" t="s">
        <v>62</v>
      </c>
      <c r="G85" s="133">
        <f>G86</f>
        <v>182.6</v>
      </c>
      <c r="H85" s="133">
        <f>H86</f>
        <v>28.8</v>
      </c>
      <c r="I85" s="133">
        <f t="shared" si="3"/>
        <v>15.772179627601316</v>
      </c>
    </row>
    <row r="86" spans="1:9" s="66" customFormat="1" ht="48.75" customHeight="1">
      <c r="A86" s="54" t="s">
        <v>168</v>
      </c>
      <c r="B86" s="280" t="s">
        <v>314</v>
      </c>
      <c r="C86" s="59" t="s">
        <v>41</v>
      </c>
      <c r="D86" s="60" t="s">
        <v>27</v>
      </c>
      <c r="E86" s="188" t="s">
        <v>202</v>
      </c>
      <c r="F86" s="54" t="s">
        <v>62</v>
      </c>
      <c r="G86" s="133">
        <v>182.6</v>
      </c>
      <c r="H86" s="133">
        <v>28.8</v>
      </c>
      <c r="I86" s="133">
        <f t="shared" si="3"/>
        <v>15.772179627601316</v>
      </c>
    </row>
    <row r="87" spans="1:9" s="66" customFormat="1" ht="57" customHeight="1">
      <c r="A87" s="54" t="s">
        <v>286</v>
      </c>
      <c r="B87" s="280" t="s">
        <v>349</v>
      </c>
      <c r="C87" s="59" t="s">
        <v>41</v>
      </c>
      <c r="D87" s="60" t="s">
        <v>351</v>
      </c>
      <c r="E87" s="188" t="s">
        <v>352</v>
      </c>
      <c r="F87" s="54" t="s">
        <v>62</v>
      </c>
      <c r="G87" s="133">
        <v>25</v>
      </c>
      <c r="H87" s="133">
        <v>0</v>
      </c>
      <c r="I87" s="133">
        <f>H87/G87*100</f>
        <v>0</v>
      </c>
    </row>
    <row r="88" spans="1:9" s="66" customFormat="1" ht="80.25" customHeight="1">
      <c r="A88" s="54" t="s">
        <v>350</v>
      </c>
      <c r="B88" s="20" t="s">
        <v>82</v>
      </c>
      <c r="C88" s="59" t="s">
        <v>41</v>
      </c>
      <c r="D88" s="60" t="s">
        <v>29</v>
      </c>
      <c r="E88" s="62" t="s">
        <v>120</v>
      </c>
      <c r="F88" s="54" t="s">
        <v>69</v>
      </c>
      <c r="G88" s="239">
        <f>G90+G92+G95+G99+G93+G97+G89+G91+G98</f>
        <v>13338</v>
      </c>
      <c r="H88" s="239">
        <f>H90+H92+H95+H99+H93+H97+H89+H91+H98</f>
        <v>2109.1</v>
      </c>
      <c r="I88" s="239">
        <f t="shared" si="3"/>
        <v>15.812715549557655</v>
      </c>
    </row>
    <row r="89" spans="1:9" s="66" customFormat="1" ht="23.25" customHeight="1">
      <c r="A89" s="54" t="s">
        <v>353</v>
      </c>
      <c r="B89" s="138" t="s">
        <v>75</v>
      </c>
      <c r="C89" s="59" t="s">
        <v>41</v>
      </c>
      <c r="D89" s="60" t="s">
        <v>7</v>
      </c>
      <c r="E89" s="62" t="s">
        <v>120</v>
      </c>
      <c r="F89" s="54" t="s">
        <v>69</v>
      </c>
      <c r="G89" s="226">
        <v>122</v>
      </c>
      <c r="H89" s="226">
        <v>30.5</v>
      </c>
      <c r="I89" s="226">
        <f t="shared" si="3"/>
        <v>25</v>
      </c>
    </row>
    <row r="90" spans="1:9" s="66" customFormat="1" ht="46.5" customHeight="1">
      <c r="A90" s="54" t="s">
        <v>354</v>
      </c>
      <c r="B90" s="175" t="s">
        <v>50</v>
      </c>
      <c r="C90" s="176" t="s">
        <v>41</v>
      </c>
      <c r="D90" s="174" t="s">
        <v>267</v>
      </c>
      <c r="E90" s="62" t="s">
        <v>120</v>
      </c>
      <c r="F90" s="54" t="s">
        <v>69</v>
      </c>
      <c r="G90" s="226">
        <v>189</v>
      </c>
      <c r="H90" s="226">
        <v>47.2</v>
      </c>
      <c r="I90" s="226">
        <f t="shared" si="3"/>
        <v>24.973544973544975</v>
      </c>
    </row>
    <row r="91" spans="1:9" s="66" customFormat="1" ht="79.5" customHeight="1">
      <c r="A91" s="173" t="s">
        <v>356</v>
      </c>
      <c r="B91" s="197" t="s">
        <v>109</v>
      </c>
      <c r="C91" s="176" t="s">
        <v>41</v>
      </c>
      <c r="D91" s="176" t="s">
        <v>60</v>
      </c>
      <c r="E91" s="261" t="s">
        <v>120</v>
      </c>
      <c r="F91" s="173" t="s">
        <v>69</v>
      </c>
      <c r="G91" s="262">
        <v>34</v>
      </c>
      <c r="H91" s="262">
        <v>0</v>
      </c>
      <c r="I91" s="262">
        <v>0</v>
      </c>
    </row>
    <row r="92" spans="1:9" s="66" customFormat="1" ht="22.5" customHeight="1">
      <c r="A92" s="54" t="s">
        <v>355</v>
      </c>
      <c r="B92" s="63" t="s">
        <v>51</v>
      </c>
      <c r="C92" s="59" t="s">
        <v>41</v>
      </c>
      <c r="D92" s="59" t="s">
        <v>24</v>
      </c>
      <c r="E92" s="62" t="s">
        <v>120</v>
      </c>
      <c r="F92" s="54" t="s">
        <v>69</v>
      </c>
      <c r="G92" s="226">
        <v>1</v>
      </c>
      <c r="H92" s="226">
        <v>0</v>
      </c>
      <c r="I92" s="226">
        <f aca="true" t="shared" si="4" ref="I92:I100">H92/G92*100</f>
        <v>0</v>
      </c>
    </row>
    <row r="93" spans="1:9" s="66" customFormat="1" ht="22.5" customHeight="1">
      <c r="A93" s="54" t="s">
        <v>357</v>
      </c>
      <c r="B93" s="20" t="s">
        <v>56</v>
      </c>
      <c r="C93" s="59" t="s">
        <v>41</v>
      </c>
      <c r="D93" s="60" t="s">
        <v>44</v>
      </c>
      <c r="E93" s="62" t="s">
        <v>120</v>
      </c>
      <c r="F93" s="54" t="s">
        <v>69</v>
      </c>
      <c r="G93" s="242">
        <v>9472.1</v>
      </c>
      <c r="H93" s="226">
        <v>1318.6</v>
      </c>
      <c r="I93" s="226">
        <f t="shared" si="4"/>
        <v>13.920883436619121</v>
      </c>
    </row>
    <row r="94" spans="1:9" s="66" customFormat="1" ht="22.5" customHeight="1">
      <c r="A94" s="189" t="s">
        <v>358</v>
      </c>
      <c r="B94" s="190" t="s">
        <v>78</v>
      </c>
      <c r="C94" s="123" t="s">
        <v>41</v>
      </c>
      <c r="D94" s="187" t="s">
        <v>44</v>
      </c>
      <c r="E94" s="188" t="s">
        <v>120</v>
      </c>
      <c r="F94" s="189" t="s">
        <v>69</v>
      </c>
      <c r="G94" s="241">
        <v>2388</v>
      </c>
      <c r="H94" s="242">
        <v>0</v>
      </c>
      <c r="I94" s="242">
        <f t="shared" si="4"/>
        <v>0</v>
      </c>
    </row>
    <row r="95" spans="1:9" s="66" customFormat="1" ht="15.75" customHeight="1">
      <c r="A95" s="54" t="s">
        <v>359</v>
      </c>
      <c r="B95" s="124" t="s">
        <v>57</v>
      </c>
      <c r="C95" s="59" t="s">
        <v>41</v>
      </c>
      <c r="D95" s="60" t="s">
        <v>44</v>
      </c>
      <c r="E95" s="62" t="s">
        <v>120</v>
      </c>
      <c r="F95" s="54" t="s">
        <v>69</v>
      </c>
      <c r="G95" s="242">
        <v>2538.2</v>
      </c>
      <c r="H95" s="226">
        <v>473.6</v>
      </c>
      <c r="I95" s="226">
        <f t="shared" si="4"/>
        <v>18.658892128279884</v>
      </c>
    </row>
    <row r="96" spans="1:9" s="66" customFormat="1" ht="23.25" customHeight="1">
      <c r="A96" s="189" t="s">
        <v>360</v>
      </c>
      <c r="B96" s="190" t="s">
        <v>78</v>
      </c>
      <c r="C96" s="123" t="s">
        <v>41</v>
      </c>
      <c r="D96" s="187" t="s">
        <v>44</v>
      </c>
      <c r="E96" s="188" t="s">
        <v>120</v>
      </c>
      <c r="F96" s="189" t="s">
        <v>69</v>
      </c>
      <c r="G96" s="242">
        <v>833.4</v>
      </c>
      <c r="H96" s="242">
        <v>0</v>
      </c>
      <c r="I96" s="242">
        <f t="shared" si="4"/>
        <v>0</v>
      </c>
    </row>
    <row r="97" spans="1:9" s="66" customFormat="1" ht="45" customHeight="1">
      <c r="A97" s="54" t="s">
        <v>361</v>
      </c>
      <c r="B97" s="159" t="s">
        <v>59</v>
      </c>
      <c r="C97" s="59" t="s">
        <v>41</v>
      </c>
      <c r="D97" s="60" t="s">
        <v>58</v>
      </c>
      <c r="E97" s="62" t="s">
        <v>120</v>
      </c>
      <c r="F97" s="54" t="s">
        <v>69</v>
      </c>
      <c r="G97" s="226">
        <v>25</v>
      </c>
      <c r="H97" s="226">
        <v>0</v>
      </c>
      <c r="I97" s="226">
        <f t="shared" si="4"/>
        <v>0</v>
      </c>
    </row>
    <row r="98" spans="1:9" s="66" customFormat="1" ht="36.75" customHeight="1">
      <c r="A98" s="54" t="s">
        <v>362</v>
      </c>
      <c r="B98" s="159" t="s">
        <v>112</v>
      </c>
      <c r="C98" s="59" t="s">
        <v>41</v>
      </c>
      <c r="D98" s="60" t="s">
        <v>58</v>
      </c>
      <c r="E98" s="62" t="s">
        <v>120</v>
      </c>
      <c r="F98" s="54" t="s">
        <v>69</v>
      </c>
      <c r="G98" s="226">
        <v>810.2</v>
      </c>
      <c r="H98" s="226">
        <v>202.6</v>
      </c>
      <c r="I98" s="226">
        <f t="shared" si="4"/>
        <v>25.00617131572451</v>
      </c>
    </row>
    <row r="99" spans="1:9" s="66" customFormat="1" ht="15" customHeight="1">
      <c r="A99" s="54" t="s">
        <v>363</v>
      </c>
      <c r="B99" s="20" t="s">
        <v>52</v>
      </c>
      <c r="C99" s="59" t="s">
        <v>41</v>
      </c>
      <c r="D99" s="60" t="s">
        <v>45</v>
      </c>
      <c r="E99" s="62" t="s">
        <v>120</v>
      </c>
      <c r="F99" s="54" t="s">
        <v>69</v>
      </c>
      <c r="G99" s="226">
        <v>146.5</v>
      </c>
      <c r="H99" s="226">
        <v>36.6</v>
      </c>
      <c r="I99" s="226">
        <f t="shared" si="4"/>
        <v>24.982935153583618</v>
      </c>
    </row>
    <row r="100" spans="1:9" s="67" customFormat="1" ht="12.75">
      <c r="A100" s="68"/>
      <c r="B100" s="69" t="s">
        <v>40</v>
      </c>
      <c r="C100" s="70"/>
      <c r="D100" s="70"/>
      <c r="E100" s="70"/>
      <c r="F100" s="71"/>
      <c r="G100" s="72">
        <f>G9</f>
        <v>48108.19999999999</v>
      </c>
      <c r="H100" s="72">
        <f>H9</f>
        <v>7499.099999999999</v>
      </c>
      <c r="I100" s="72">
        <f t="shared" si="4"/>
        <v>15.587987079125806</v>
      </c>
    </row>
    <row r="101" spans="1:9" s="67" customFormat="1" ht="12.75">
      <c r="A101" s="73"/>
      <c r="B101" s="76"/>
      <c r="C101" s="75"/>
      <c r="D101" s="75"/>
      <c r="E101" s="75"/>
      <c r="F101" s="45"/>
      <c r="G101" s="45"/>
      <c r="H101" s="45"/>
      <c r="I101" s="45"/>
    </row>
    <row r="102" spans="1:9" s="82" customFormat="1" ht="18.75" customHeight="1">
      <c r="A102" s="78"/>
      <c r="B102" s="79"/>
      <c r="C102" s="80"/>
      <c r="D102" s="80"/>
      <c r="E102" s="80"/>
      <c r="F102" s="81"/>
      <c r="G102" s="81"/>
      <c r="H102" s="81"/>
      <c r="I102" s="81"/>
    </row>
    <row r="103" spans="1:9" s="67" customFormat="1" ht="13.5" customHeight="1">
      <c r="A103" s="73"/>
      <c r="B103" s="83"/>
      <c r="C103" s="84"/>
      <c r="D103" s="85"/>
      <c r="E103" s="85"/>
      <c r="F103" s="46"/>
      <c r="G103" s="46"/>
      <c r="H103" s="46"/>
      <c r="I103" s="46"/>
    </row>
    <row r="104" spans="1:9" s="67" customFormat="1" ht="12.75">
      <c r="A104" s="73"/>
      <c r="B104" s="76"/>
      <c r="C104" s="75"/>
      <c r="D104" s="75"/>
      <c r="E104" s="75"/>
      <c r="F104" s="45"/>
      <c r="G104" s="45"/>
      <c r="H104" s="45"/>
      <c r="I104" s="45"/>
    </row>
    <row r="105" spans="1:9" s="67" customFormat="1" ht="12.75">
      <c r="A105" s="73"/>
      <c r="B105" s="86"/>
      <c r="C105" s="75"/>
      <c r="D105" s="75"/>
      <c r="E105" s="75"/>
      <c r="F105" s="45"/>
      <c r="G105" s="45"/>
      <c r="H105" s="45"/>
      <c r="I105" s="45"/>
    </row>
    <row r="106" spans="1:9" s="67" customFormat="1" ht="12.75">
      <c r="A106" s="73"/>
      <c r="B106" s="87"/>
      <c r="C106" s="75"/>
      <c r="D106" s="75"/>
      <c r="E106" s="75"/>
      <c r="F106" s="45"/>
      <c r="G106" s="45"/>
      <c r="H106" s="45"/>
      <c r="I106" s="45"/>
    </row>
    <row r="107" spans="1:9" s="67" customFormat="1" ht="12.75">
      <c r="A107" s="73"/>
      <c r="B107" s="76"/>
      <c r="C107" s="75"/>
      <c r="D107" s="75"/>
      <c r="E107" s="75"/>
      <c r="F107" s="45"/>
      <c r="G107" s="45"/>
      <c r="H107" s="45"/>
      <c r="I107" s="45"/>
    </row>
    <row r="108" spans="1:9" s="67" customFormat="1" ht="12.75">
      <c r="A108" s="73"/>
      <c r="B108" s="86"/>
      <c r="C108" s="75"/>
      <c r="D108" s="75"/>
      <c r="E108" s="75"/>
      <c r="F108" s="45"/>
      <c r="G108" s="45"/>
      <c r="H108" s="45"/>
      <c r="I108" s="45"/>
    </row>
    <row r="109" spans="1:9" s="67" customFormat="1" ht="12.75">
      <c r="A109" s="73"/>
      <c r="B109" s="74"/>
      <c r="C109" s="75"/>
      <c r="D109" s="75"/>
      <c r="E109" s="75"/>
      <c r="F109" s="45"/>
      <c r="G109" s="45"/>
      <c r="H109" s="45"/>
      <c r="I109" s="45"/>
    </row>
    <row r="110" spans="1:9" s="88" customFormat="1" ht="12.75">
      <c r="A110" s="78"/>
      <c r="B110" s="74"/>
      <c r="C110" s="75"/>
      <c r="D110" s="75"/>
      <c r="E110" s="75"/>
      <c r="F110" s="45"/>
      <c r="G110" s="45"/>
      <c r="H110" s="45"/>
      <c r="I110" s="45"/>
    </row>
    <row r="111" spans="1:9" s="88" customFormat="1" ht="12.75">
      <c r="A111" s="78"/>
      <c r="B111" s="74"/>
      <c r="C111" s="75"/>
      <c r="D111" s="75"/>
      <c r="E111" s="75"/>
      <c r="F111" s="45"/>
      <c r="G111" s="45"/>
      <c r="H111" s="45"/>
      <c r="I111" s="45"/>
    </row>
    <row r="112" spans="1:9" s="67" customFormat="1" ht="12.75">
      <c r="A112" s="73"/>
      <c r="B112" s="76"/>
      <c r="C112" s="75"/>
      <c r="D112" s="75"/>
      <c r="E112" s="75"/>
      <c r="F112" s="45"/>
      <c r="G112" s="45"/>
      <c r="H112" s="45"/>
      <c r="I112" s="45"/>
    </row>
    <row r="113" spans="1:9" s="67" customFormat="1" ht="12.75">
      <c r="A113" s="73"/>
      <c r="B113" s="76"/>
      <c r="C113" s="75"/>
      <c r="D113" s="75"/>
      <c r="E113" s="75"/>
      <c r="F113" s="45"/>
      <c r="G113" s="45"/>
      <c r="H113" s="45"/>
      <c r="I113" s="45"/>
    </row>
    <row r="114" spans="1:9" s="67" customFormat="1" ht="12.75">
      <c r="A114" s="73"/>
      <c r="B114" s="76"/>
      <c r="C114" s="75"/>
      <c r="D114" s="75"/>
      <c r="E114" s="75"/>
      <c r="F114" s="45"/>
      <c r="G114" s="45"/>
      <c r="H114" s="45"/>
      <c r="I114" s="45"/>
    </row>
    <row r="115" spans="1:9" s="67" customFormat="1" ht="12.75">
      <c r="A115" s="73"/>
      <c r="B115" s="74"/>
      <c r="C115" s="75"/>
      <c r="D115" s="75"/>
      <c r="E115" s="75"/>
      <c r="F115" s="45"/>
      <c r="G115" s="45"/>
      <c r="H115" s="45"/>
      <c r="I115" s="45"/>
    </row>
    <row r="116" spans="1:9" s="67" customFormat="1" ht="12.75">
      <c r="A116" s="73"/>
      <c r="B116" s="76"/>
      <c r="C116" s="75"/>
      <c r="D116" s="75"/>
      <c r="E116" s="75"/>
      <c r="F116" s="45"/>
      <c r="G116" s="45"/>
      <c r="H116" s="45"/>
      <c r="I116" s="45"/>
    </row>
    <row r="117" spans="1:9" s="67" customFormat="1" ht="12.75">
      <c r="A117" s="73"/>
      <c r="B117" s="76"/>
      <c r="C117" s="75"/>
      <c r="D117" s="75"/>
      <c r="E117" s="75"/>
      <c r="F117" s="45"/>
      <c r="G117" s="45"/>
      <c r="H117" s="45"/>
      <c r="I117" s="45"/>
    </row>
    <row r="118" spans="1:9" s="88" customFormat="1" ht="27.75" customHeight="1">
      <c r="A118" s="78"/>
      <c r="B118" s="89"/>
      <c r="C118" s="90"/>
      <c r="D118" s="80"/>
      <c r="E118" s="80"/>
      <c r="F118" s="81"/>
      <c r="G118" s="81"/>
      <c r="H118" s="81"/>
      <c r="I118" s="81"/>
    </row>
    <row r="119" spans="1:9" s="77" customFormat="1" ht="12.75">
      <c r="A119" s="73"/>
      <c r="B119" s="83"/>
      <c r="C119" s="84"/>
      <c r="D119" s="85"/>
      <c r="E119" s="85"/>
      <c r="F119" s="46"/>
      <c r="G119" s="46"/>
      <c r="H119" s="46"/>
      <c r="I119" s="46"/>
    </row>
    <row r="120" spans="1:9" s="67" customFormat="1" ht="12.75">
      <c r="A120" s="73"/>
      <c r="B120" s="76"/>
      <c r="C120" s="75"/>
      <c r="D120" s="75"/>
      <c r="E120" s="75"/>
      <c r="F120" s="45"/>
      <c r="G120" s="45"/>
      <c r="H120" s="45"/>
      <c r="I120" s="45"/>
    </row>
    <row r="121" spans="1:9" s="67" customFormat="1" ht="12.75">
      <c r="A121" s="73"/>
      <c r="B121" s="86"/>
      <c r="C121" s="75"/>
      <c r="D121" s="75"/>
      <c r="E121" s="75"/>
      <c r="F121" s="45"/>
      <c r="G121" s="45"/>
      <c r="H121" s="45"/>
      <c r="I121" s="45"/>
    </row>
    <row r="122" spans="1:9" s="67" customFormat="1" ht="12.75">
      <c r="A122" s="73"/>
      <c r="B122" s="87"/>
      <c r="C122" s="75"/>
      <c r="D122" s="75"/>
      <c r="E122" s="75"/>
      <c r="F122" s="45"/>
      <c r="G122" s="45"/>
      <c r="H122" s="45"/>
      <c r="I122" s="45"/>
    </row>
    <row r="123" spans="1:9" s="67" customFormat="1" ht="12.75">
      <c r="A123" s="73"/>
      <c r="B123" s="76"/>
      <c r="C123" s="75"/>
      <c r="D123" s="75"/>
      <c r="E123" s="75"/>
      <c r="F123" s="45"/>
      <c r="G123" s="45"/>
      <c r="H123" s="45"/>
      <c r="I123" s="45"/>
    </row>
    <row r="124" spans="1:9" s="67" customFormat="1" ht="12.75">
      <c r="A124" s="73"/>
      <c r="B124" s="86"/>
      <c r="C124" s="75"/>
      <c r="D124" s="75"/>
      <c r="E124" s="75"/>
      <c r="F124" s="45"/>
      <c r="G124" s="45"/>
      <c r="H124" s="45"/>
      <c r="I124" s="45"/>
    </row>
    <row r="125" spans="1:9" s="67" customFormat="1" ht="12.75">
      <c r="A125" s="73"/>
      <c r="B125" s="74"/>
      <c r="C125" s="75"/>
      <c r="D125" s="75"/>
      <c r="E125" s="75"/>
      <c r="F125" s="45"/>
      <c r="G125" s="45"/>
      <c r="H125" s="45"/>
      <c r="I125" s="45"/>
    </row>
    <row r="126" spans="1:9" s="67" customFormat="1" ht="12.75">
      <c r="A126" s="73"/>
      <c r="B126" s="74"/>
      <c r="C126" s="75"/>
      <c r="D126" s="75"/>
      <c r="E126" s="75"/>
      <c r="F126" s="45"/>
      <c r="G126" s="45"/>
      <c r="H126" s="45"/>
      <c r="I126" s="45"/>
    </row>
    <row r="127" spans="1:9" s="67" customFormat="1" ht="12.75">
      <c r="A127" s="73"/>
      <c r="B127" s="74"/>
      <c r="C127" s="75"/>
      <c r="D127" s="75"/>
      <c r="E127" s="75"/>
      <c r="F127" s="45"/>
      <c r="G127" s="45"/>
      <c r="H127" s="45"/>
      <c r="I127" s="45"/>
    </row>
    <row r="128" spans="1:9" s="88" customFormat="1" ht="13.5" customHeight="1">
      <c r="A128" s="78"/>
      <c r="B128" s="76"/>
      <c r="C128" s="75"/>
      <c r="D128" s="75"/>
      <c r="E128" s="75"/>
      <c r="F128" s="45"/>
      <c r="G128" s="45"/>
      <c r="H128" s="45"/>
      <c r="I128" s="45"/>
    </row>
    <row r="129" spans="1:9" s="88" customFormat="1" ht="14.25" customHeight="1">
      <c r="A129" s="78"/>
      <c r="B129" s="76"/>
      <c r="C129" s="75"/>
      <c r="D129" s="75"/>
      <c r="E129" s="75"/>
      <c r="F129" s="45"/>
      <c r="G129" s="45"/>
      <c r="H129" s="45"/>
      <c r="I129" s="45"/>
    </row>
    <row r="130" spans="1:9" s="88" customFormat="1" ht="14.25" customHeight="1">
      <c r="A130" s="78"/>
      <c r="B130" s="74"/>
      <c r="C130" s="75"/>
      <c r="D130" s="75"/>
      <c r="E130" s="75"/>
      <c r="F130" s="45"/>
      <c r="G130" s="45"/>
      <c r="H130" s="45"/>
      <c r="I130" s="45"/>
    </row>
    <row r="131" spans="1:9" s="92" customFormat="1" ht="12.75">
      <c r="A131" s="91"/>
      <c r="B131" s="76"/>
      <c r="C131" s="75"/>
      <c r="D131" s="75"/>
      <c r="E131" s="75"/>
      <c r="F131" s="45"/>
      <c r="G131" s="45"/>
      <c r="H131" s="45"/>
      <c r="I131" s="45"/>
    </row>
    <row r="132" spans="1:9" s="92" customFormat="1" ht="12.75">
      <c r="A132" s="91"/>
      <c r="B132" s="76"/>
      <c r="C132" s="75"/>
      <c r="D132" s="75"/>
      <c r="E132" s="75"/>
      <c r="F132" s="45"/>
      <c r="G132" s="45"/>
      <c r="H132" s="45"/>
      <c r="I132" s="45"/>
    </row>
    <row r="133" spans="1:9" s="82" customFormat="1" ht="21" customHeight="1">
      <c r="A133" s="78"/>
      <c r="B133" s="79"/>
      <c r="C133" s="80"/>
      <c r="D133" s="90"/>
      <c r="E133" s="80"/>
      <c r="F133" s="81"/>
      <c r="G133" s="81"/>
      <c r="H133" s="81"/>
      <c r="I133" s="81"/>
    </row>
    <row r="134" spans="1:9" s="92" customFormat="1" ht="12.75">
      <c r="A134" s="91"/>
      <c r="B134" s="83"/>
      <c r="C134" s="84"/>
      <c r="D134" s="85"/>
      <c r="E134" s="85"/>
      <c r="F134" s="46"/>
      <c r="G134" s="46"/>
      <c r="H134" s="46"/>
      <c r="I134" s="46"/>
    </row>
    <row r="135" spans="1:9" s="92" customFormat="1" ht="12.75">
      <c r="A135" s="91"/>
      <c r="B135" s="76"/>
      <c r="C135" s="75"/>
      <c r="D135" s="75"/>
      <c r="E135" s="75"/>
      <c r="F135" s="45"/>
      <c r="G135" s="45"/>
      <c r="H135" s="45"/>
      <c r="I135" s="45"/>
    </row>
    <row r="136" spans="1:9" s="92" customFormat="1" ht="12.75">
      <c r="A136" s="91"/>
      <c r="B136" s="87"/>
      <c r="C136" s="75"/>
      <c r="D136" s="75"/>
      <c r="E136" s="75"/>
      <c r="F136" s="45"/>
      <c r="G136" s="45"/>
      <c r="H136" s="45"/>
      <c r="I136" s="45"/>
    </row>
    <row r="137" spans="1:9" s="92" customFormat="1" ht="12.75">
      <c r="A137" s="91"/>
      <c r="B137" s="76"/>
      <c r="C137" s="75"/>
      <c r="D137" s="75"/>
      <c r="E137" s="75"/>
      <c r="F137" s="45"/>
      <c r="G137" s="45"/>
      <c r="H137" s="45"/>
      <c r="I137" s="45"/>
    </row>
    <row r="138" spans="1:9" s="92" customFormat="1" ht="12.75">
      <c r="A138" s="91"/>
      <c r="B138" s="74"/>
      <c r="C138" s="75"/>
      <c r="D138" s="75"/>
      <c r="E138" s="75"/>
      <c r="F138" s="45"/>
      <c r="G138" s="45"/>
      <c r="H138" s="45"/>
      <c r="I138" s="45"/>
    </row>
    <row r="139" spans="1:9" s="92" customFormat="1" ht="12.75">
      <c r="A139" s="91"/>
      <c r="B139" s="74"/>
      <c r="C139" s="75"/>
      <c r="D139" s="75"/>
      <c r="E139" s="75"/>
      <c r="F139" s="45"/>
      <c r="G139" s="45"/>
      <c r="H139" s="45"/>
      <c r="I139" s="45"/>
    </row>
    <row r="140" spans="1:9" s="92" customFormat="1" ht="12.75">
      <c r="A140" s="91"/>
      <c r="B140" s="74"/>
      <c r="C140" s="75"/>
      <c r="D140" s="75"/>
      <c r="E140" s="75"/>
      <c r="F140" s="45"/>
      <c r="G140" s="45"/>
      <c r="H140" s="45"/>
      <c r="I140" s="45"/>
    </row>
    <row r="141" spans="1:9" s="92" customFormat="1" ht="16.5" customHeight="1">
      <c r="A141" s="91"/>
      <c r="B141" s="76"/>
      <c r="C141" s="75"/>
      <c r="D141" s="75"/>
      <c r="E141" s="75"/>
      <c r="F141" s="45"/>
      <c r="G141" s="45"/>
      <c r="H141" s="45"/>
      <c r="I141" s="45"/>
    </row>
    <row r="142" spans="1:9" s="92" customFormat="1" ht="15" customHeight="1">
      <c r="A142" s="91"/>
      <c r="B142" s="76"/>
      <c r="C142" s="75"/>
      <c r="D142" s="75"/>
      <c r="E142" s="75"/>
      <c r="F142" s="45"/>
      <c r="G142" s="45"/>
      <c r="H142" s="45"/>
      <c r="I142" s="45"/>
    </row>
    <row r="143" spans="1:9" s="92" customFormat="1" ht="15" customHeight="1">
      <c r="A143" s="91"/>
      <c r="B143" s="76"/>
      <c r="C143" s="75"/>
      <c r="D143" s="75"/>
      <c r="E143" s="75"/>
      <c r="F143" s="45"/>
      <c r="G143" s="45"/>
      <c r="H143" s="45"/>
      <c r="I143" s="45"/>
    </row>
    <row r="144" spans="1:9" s="92" customFormat="1" ht="12.75">
      <c r="A144" s="91"/>
      <c r="B144" s="74"/>
      <c r="C144" s="75"/>
      <c r="D144" s="75"/>
      <c r="E144" s="75"/>
      <c r="F144" s="45"/>
      <c r="G144" s="45"/>
      <c r="H144" s="45"/>
      <c r="I144" s="45"/>
    </row>
    <row r="145" spans="1:9" s="92" customFormat="1" ht="18" customHeight="1">
      <c r="A145" s="91"/>
      <c r="B145" s="76"/>
      <c r="C145" s="75"/>
      <c r="D145" s="75"/>
      <c r="E145" s="75"/>
      <c r="F145" s="45"/>
      <c r="G145" s="45"/>
      <c r="H145" s="45"/>
      <c r="I145" s="45"/>
    </row>
    <row r="146" spans="1:9" s="88" customFormat="1" ht="15.75" customHeight="1">
      <c r="A146" s="78"/>
      <c r="B146" s="76"/>
      <c r="C146" s="75"/>
      <c r="D146" s="75"/>
      <c r="E146" s="75"/>
      <c r="F146" s="45"/>
      <c r="G146" s="45"/>
      <c r="H146" s="45"/>
      <c r="I146" s="45"/>
    </row>
    <row r="147" spans="1:9" s="82" customFormat="1" ht="46.5" customHeight="1">
      <c r="A147" s="78"/>
      <c r="B147" s="93"/>
      <c r="C147" s="80"/>
      <c r="D147" s="80"/>
      <c r="E147" s="80"/>
      <c r="F147" s="81"/>
      <c r="G147" s="81"/>
      <c r="H147" s="81"/>
      <c r="I147" s="81"/>
    </row>
    <row r="148" spans="1:9" s="67" customFormat="1" ht="16.5" customHeight="1">
      <c r="A148" s="73"/>
      <c r="B148" s="76"/>
      <c r="C148" s="85"/>
      <c r="D148" s="85"/>
      <c r="E148" s="85"/>
      <c r="F148" s="46"/>
      <c r="G148" s="46"/>
      <c r="H148" s="46"/>
      <c r="I148" s="46"/>
    </row>
    <row r="149" spans="1:9" s="67" customFormat="1" ht="17.25" customHeight="1">
      <c r="A149" s="73"/>
      <c r="B149" s="76"/>
      <c r="C149" s="94"/>
      <c r="D149" s="75"/>
      <c r="E149" s="75"/>
      <c r="F149" s="45"/>
      <c r="G149" s="45"/>
      <c r="H149" s="45"/>
      <c r="I149" s="45"/>
    </row>
    <row r="150" spans="1:9" s="82" customFormat="1" ht="17.25" customHeight="1">
      <c r="A150" s="78"/>
      <c r="B150" s="79"/>
      <c r="C150" s="80"/>
      <c r="D150" s="80"/>
      <c r="E150" s="80"/>
      <c r="F150" s="81"/>
      <c r="G150" s="81"/>
      <c r="H150" s="81"/>
      <c r="I150" s="81"/>
    </row>
    <row r="151" spans="1:9" s="67" customFormat="1" ht="17.25" customHeight="1">
      <c r="A151" s="73"/>
      <c r="B151" s="76"/>
      <c r="C151" s="75"/>
      <c r="D151" s="75"/>
      <c r="E151" s="75"/>
      <c r="F151" s="45"/>
      <c r="G151" s="45"/>
      <c r="H151" s="45"/>
      <c r="I151" s="45"/>
    </row>
    <row r="152" spans="1:9" s="97" customFormat="1" ht="26.25" customHeight="1">
      <c r="A152" s="95"/>
      <c r="B152" s="96"/>
      <c r="C152" s="80"/>
      <c r="D152" s="80"/>
      <c r="E152" s="80"/>
      <c r="F152" s="81"/>
      <c r="G152" s="81"/>
      <c r="H152" s="81"/>
      <c r="I152" s="81"/>
    </row>
    <row r="153" spans="1:9" s="67" customFormat="1" ht="19.5" customHeight="1">
      <c r="A153" s="73"/>
      <c r="B153" s="74"/>
      <c r="C153" s="94"/>
      <c r="D153" s="75"/>
      <c r="E153" s="75"/>
      <c r="F153" s="45"/>
      <c r="G153" s="45"/>
      <c r="H153" s="45"/>
      <c r="I153" s="45"/>
    </row>
    <row r="154" spans="1:9" s="97" customFormat="1" ht="26.25" customHeight="1">
      <c r="A154" s="95"/>
      <c r="B154" s="89"/>
      <c r="C154" s="90"/>
      <c r="D154" s="80"/>
      <c r="E154" s="80"/>
      <c r="F154" s="81"/>
      <c r="G154" s="81"/>
      <c r="H154" s="81"/>
      <c r="I154" s="81"/>
    </row>
    <row r="155" spans="1:9" s="67" customFormat="1" ht="13.5" customHeight="1">
      <c r="A155" s="73"/>
      <c r="B155" s="98"/>
      <c r="C155" s="94"/>
      <c r="D155" s="75"/>
      <c r="E155" s="75"/>
      <c r="F155" s="45"/>
      <c r="G155" s="45"/>
      <c r="H155" s="45"/>
      <c r="I155" s="45"/>
    </row>
    <row r="156" spans="1:9" s="67" customFormat="1" ht="13.5" customHeight="1">
      <c r="A156" s="73"/>
      <c r="B156" s="76"/>
      <c r="C156" s="94"/>
      <c r="D156" s="75"/>
      <c r="E156" s="75"/>
      <c r="F156" s="45"/>
      <c r="G156" s="45"/>
      <c r="H156" s="45"/>
      <c r="I156" s="45"/>
    </row>
    <row r="157" spans="1:9" s="99" customFormat="1" ht="52.5" customHeight="1">
      <c r="A157" s="46"/>
      <c r="B157" s="89"/>
      <c r="C157" s="80"/>
      <c r="D157" s="80"/>
      <c r="E157" s="80"/>
      <c r="F157" s="81"/>
      <c r="G157" s="81"/>
      <c r="H157" s="81"/>
      <c r="I157" s="81"/>
    </row>
    <row r="158" spans="1:9" s="67" customFormat="1" ht="13.5" customHeight="1">
      <c r="A158" s="73"/>
      <c r="B158" s="76"/>
      <c r="C158" s="94"/>
      <c r="D158" s="75"/>
      <c r="E158" s="75"/>
      <c r="F158" s="45"/>
      <c r="G158" s="45"/>
      <c r="H158" s="45"/>
      <c r="I158" s="45"/>
    </row>
    <row r="159" spans="1:9" s="67" customFormat="1" ht="27.75" customHeight="1">
      <c r="A159" s="73"/>
      <c r="B159" s="100"/>
      <c r="C159" s="101"/>
      <c r="D159" s="101"/>
      <c r="E159" s="101"/>
      <c r="F159" s="102"/>
      <c r="G159" s="102"/>
      <c r="H159" s="102"/>
      <c r="I159" s="102"/>
    </row>
    <row r="160" spans="1:9" s="82" customFormat="1" ht="16.5" customHeight="1">
      <c r="A160" s="78"/>
      <c r="B160" s="79"/>
      <c r="C160" s="80"/>
      <c r="D160" s="80"/>
      <c r="E160" s="80"/>
      <c r="F160" s="81"/>
      <c r="G160" s="81"/>
      <c r="H160" s="81"/>
      <c r="I160" s="81"/>
    </row>
    <row r="161" spans="1:9" s="67" customFormat="1" ht="12.75">
      <c r="A161" s="73"/>
      <c r="B161" s="74"/>
      <c r="C161" s="75"/>
      <c r="D161" s="75"/>
      <c r="E161" s="75"/>
      <c r="F161" s="45"/>
      <c r="G161" s="45"/>
      <c r="H161" s="45"/>
      <c r="I161" s="45"/>
    </row>
    <row r="162" spans="1:9" s="82" customFormat="1" ht="12.75">
      <c r="A162" s="78"/>
      <c r="B162" s="89"/>
      <c r="C162" s="80"/>
      <c r="D162" s="80"/>
      <c r="E162" s="80"/>
      <c r="F162" s="81"/>
      <c r="G162" s="81"/>
      <c r="H162" s="81"/>
      <c r="I162" s="81"/>
    </row>
    <row r="163" spans="1:9" s="77" customFormat="1" ht="12.75">
      <c r="A163" s="73"/>
      <c r="B163" s="83"/>
      <c r="C163" s="84"/>
      <c r="D163" s="85"/>
      <c r="E163" s="85"/>
      <c r="F163" s="46"/>
      <c r="G163" s="46"/>
      <c r="H163" s="46"/>
      <c r="I163" s="46"/>
    </row>
    <row r="164" spans="1:9" s="67" customFormat="1" ht="12.75">
      <c r="A164" s="73"/>
      <c r="B164" s="76"/>
      <c r="C164" s="75"/>
      <c r="D164" s="75"/>
      <c r="E164" s="75"/>
      <c r="F164" s="45"/>
      <c r="G164" s="45"/>
      <c r="H164" s="45"/>
      <c r="I164" s="45"/>
    </row>
    <row r="165" spans="1:9" s="67" customFormat="1" ht="33" customHeight="1">
      <c r="A165" s="73"/>
      <c r="B165" s="103"/>
      <c r="C165" s="104"/>
      <c r="D165" s="104"/>
      <c r="E165" s="104"/>
      <c r="F165" s="105"/>
      <c r="G165" s="105"/>
      <c r="H165" s="105"/>
      <c r="I165" s="105"/>
    </row>
    <row r="166" spans="1:9" s="67" customFormat="1" ht="12.75">
      <c r="A166" s="73"/>
      <c r="B166" s="87"/>
      <c r="C166" s="75"/>
      <c r="D166" s="75"/>
      <c r="E166" s="75"/>
      <c r="F166" s="45"/>
      <c r="G166" s="45"/>
      <c r="H166" s="45"/>
      <c r="I166" s="45"/>
    </row>
    <row r="167" spans="1:9" s="67" customFormat="1" ht="12.75">
      <c r="A167" s="73"/>
      <c r="B167" s="76"/>
      <c r="C167" s="75"/>
      <c r="D167" s="75"/>
      <c r="E167" s="75"/>
      <c r="F167" s="45"/>
      <c r="G167" s="45"/>
      <c r="H167" s="45"/>
      <c r="I167" s="45"/>
    </row>
    <row r="168" spans="1:9" s="67" customFormat="1" ht="12.75">
      <c r="A168" s="73"/>
      <c r="B168" s="103"/>
      <c r="C168" s="104"/>
      <c r="D168" s="104"/>
      <c r="E168" s="104"/>
      <c r="F168" s="105"/>
      <c r="G168" s="105"/>
      <c r="H168" s="105"/>
      <c r="I168" s="105"/>
    </row>
    <row r="169" spans="1:9" s="67" customFormat="1" ht="12.75">
      <c r="A169" s="73"/>
      <c r="B169" s="74"/>
      <c r="C169" s="75"/>
      <c r="D169" s="75"/>
      <c r="E169" s="75"/>
      <c r="F169" s="45"/>
      <c r="G169" s="45"/>
      <c r="H169" s="45"/>
      <c r="I169" s="45"/>
    </row>
    <row r="170" spans="1:9" s="67" customFormat="1" ht="12.75">
      <c r="A170" s="73"/>
      <c r="B170" s="74"/>
      <c r="C170" s="75"/>
      <c r="D170" s="75"/>
      <c r="E170" s="75"/>
      <c r="F170" s="45"/>
      <c r="G170" s="45"/>
      <c r="H170" s="45"/>
      <c r="I170" s="45"/>
    </row>
    <row r="171" spans="1:9" s="67" customFormat="1" ht="12.75">
      <c r="A171" s="73"/>
      <c r="B171" s="74"/>
      <c r="C171" s="75"/>
      <c r="D171" s="75"/>
      <c r="E171" s="75"/>
      <c r="F171" s="45"/>
      <c r="G171" s="45"/>
      <c r="H171" s="45"/>
      <c r="I171" s="45"/>
    </row>
    <row r="172" spans="1:9" s="67" customFormat="1" ht="12.75">
      <c r="A172" s="73"/>
      <c r="B172" s="74"/>
      <c r="C172" s="75"/>
      <c r="D172" s="75"/>
      <c r="E172" s="75"/>
      <c r="F172" s="45"/>
      <c r="G172" s="45"/>
      <c r="H172" s="45"/>
      <c r="I172" s="45"/>
    </row>
    <row r="173" spans="1:9" s="67" customFormat="1" ht="12.75">
      <c r="A173" s="73"/>
      <c r="B173" s="76"/>
      <c r="C173" s="75"/>
      <c r="D173" s="75"/>
      <c r="E173" s="75"/>
      <c r="F173" s="45"/>
      <c r="G173" s="45"/>
      <c r="H173" s="45"/>
      <c r="I173" s="45"/>
    </row>
    <row r="174" spans="1:9" s="67" customFormat="1" ht="12.75">
      <c r="A174" s="73"/>
      <c r="B174" s="76"/>
      <c r="C174" s="75"/>
      <c r="D174" s="75"/>
      <c r="E174" s="75"/>
      <c r="F174" s="45"/>
      <c r="G174" s="45"/>
      <c r="H174" s="45"/>
      <c r="I174" s="45"/>
    </row>
    <row r="175" spans="1:9" s="67" customFormat="1" ht="12.75">
      <c r="A175" s="73"/>
      <c r="B175" s="76"/>
      <c r="C175" s="75"/>
      <c r="D175" s="75"/>
      <c r="E175" s="75"/>
      <c r="F175" s="45"/>
      <c r="G175" s="45"/>
      <c r="H175" s="45"/>
      <c r="I175" s="45"/>
    </row>
    <row r="176" spans="1:9" s="67" customFormat="1" ht="15.75" customHeight="1">
      <c r="A176" s="73"/>
      <c r="B176" s="76"/>
      <c r="C176" s="75"/>
      <c r="D176" s="75"/>
      <c r="E176" s="75"/>
      <c r="F176" s="45"/>
      <c r="G176" s="45"/>
      <c r="H176" s="45"/>
      <c r="I176" s="45"/>
    </row>
    <row r="177" spans="1:9" s="67" customFormat="1" ht="36" customHeight="1">
      <c r="A177" s="73"/>
      <c r="B177" s="74"/>
      <c r="C177" s="75"/>
      <c r="D177" s="75"/>
      <c r="E177" s="75"/>
      <c r="F177" s="45"/>
      <c r="G177" s="45"/>
      <c r="H177" s="45"/>
      <c r="I177" s="45"/>
    </row>
    <row r="178" spans="1:9" s="67" customFormat="1" ht="12.75">
      <c r="A178" s="73"/>
      <c r="B178" s="76"/>
      <c r="C178" s="75"/>
      <c r="D178" s="75"/>
      <c r="E178" s="75"/>
      <c r="F178" s="45"/>
      <c r="G178" s="45"/>
      <c r="H178" s="45"/>
      <c r="I178" s="45"/>
    </row>
    <row r="179" spans="1:9" s="82" customFormat="1" ht="20.25" customHeight="1">
      <c r="A179" s="78"/>
      <c r="B179" s="79"/>
      <c r="C179" s="80"/>
      <c r="D179" s="80"/>
      <c r="E179" s="80"/>
      <c r="F179" s="81"/>
      <c r="G179" s="81"/>
      <c r="H179" s="81"/>
      <c r="I179" s="81"/>
    </row>
    <row r="180" spans="1:9" s="67" customFormat="1" ht="12.75">
      <c r="A180" s="73"/>
      <c r="B180" s="76"/>
      <c r="C180" s="75"/>
      <c r="D180" s="75"/>
      <c r="E180" s="75"/>
      <c r="F180" s="45"/>
      <c r="G180" s="45"/>
      <c r="H180" s="45"/>
      <c r="I180" s="45"/>
    </row>
    <row r="181" spans="1:9" s="97" customFormat="1" ht="54.75" customHeight="1">
      <c r="A181" s="95"/>
      <c r="B181" s="89"/>
      <c r="C181" s="80"/>
      <c r="D181" s="80"/>
      <c r="E181" s="80"/>
      <c r="F181" s="81"/>
      <c r="G181" s="81"/>
      <c r="H181" s="81"/>
      <c r="I181" s="81"/>
    </row>
    <row r="182" spans="1:9" s="67" customFormat="1" ht="12.75">
      <c r="A182" s="73"/>
      <c r="B182" s="76"/>
      <c r="C182" s="75"/>
      <c r="D182" s="75"/>
      <c r="E182" s="75"/>
      <c r="F182" s="45"/>
      <c r="G182" s="45"/>
      <c r="H182" s="45"/>
      <c r="I182" s="45"/>
    </row>
    <row r="183" spans="1:9" s="67" customFormat="1" ht="49.5" customHeight="1">
      <c r="A183" s="73"/>
      <c r="B183" s="106"/>
      <c r="C183" s="75"/>
      <c r="D183" s="75"/>
      <c r="E183" s="75"/>
      <c r="F183" s="45"/>
      <c r="G183" s="45"/>
      <c r="H183" s="45"/>
      <c r="I183" s="45"/>
    </row>
    <row r="184" spans="1:9" s="67" customFormat="1" ht="16.5" customHeight="1">
      <c r="A184" s="73"/>
      <c r="B184" s="76"/>
      <c r="C184" s="75"/>
      <c r="D184" s="75"/>
      <c r="E184" s="75"/>
      <c r="F184" s="45"/>
      <c r="G184" s="45"/>
      <c r="H184" s="45"/>
      <c r="I184" s="45"/>
    </row>
    <row r="185" spans="1:9" s="67" customFormat="1" ht="12.75">
      <c r="A185" s="73"/>
      <c r="B185" s="76"/>
      <c r="C185" s="75"/>
      <c r="D185" s="75"/>
      <c r="E185" s="75"/>
      <c r="F185" s="45"/>
      <c r="G185" s="45"/>
      <c r="H185" s="45"/>
      <c r="I185" s="45"/>
    </row>
    <row r="186" spans="1:9" s="67" customFormat="1" ht="12.75">
      <c r="A186" s="73"/>
      <c r="B186" s="74"/>
      <c r="C186" s="75"/>
      <c r="D186" s="75"/>
      <c r="E186" s="75"/>
      <c r="F186" s="45"/>
      <c r="G186" s="45"/>
      <c r="H186" s="45"/>
      <c r="I186" s="45"/>
    </row>
    <row r="187" spans="1:9" s="67" customFormat="1" ht="12.75">
      <c r="A187" s="73"/>
      <c r="B187" s="74"/>
      <c r="C187" s="75"/>
      <c r="D187" s="75"/>
      <c r="E187" s="75"/>
      <c r="F187" s="45"/>
      <c r="G187" s="45"/>
      <c r="H187" s="45"/>
      <c r="I187" s="45"/>
    </row>
    <row r="188" spans="1:9" s="67" customFormat="1" ht="12.75">
      <c r="A188" s="73"/>
      <c r="B188" s="76"/>
      <c r="C188" s="75"/>
      <c r="D188" s="75"/>
      <c r="E188" s="75"/>
      <c r="F188" s="45"/>
      <c r="G188" s="45"/>
      <c r="H188" s="45"/>
      <c r="I188" s="45"/>
    </row>
    <row r="189" spans="1:9" s="67" customFormat="1" ht="12.75">
      <c r="A189" s="73"/>
      <c r="B189" s="76"/>
      <c r="C189" s="75"/>
      <c r="D189" s="75"/>
      <c r="E189" s="75"/>
      <c r="F189" s="45"/>
      <c r="G189" s="45"/>
      <c r="H189" s="45"/>
      <c r="I189" s="45"/>
    </row>
    <row r="190" spans="1:9" s="67" customFormat="1" ht="12.75">
      <c r="A190" s="73"/>
      <c r="B190" s="76"/>
      <c r="C190" s="75"/>
      <c r="D190" s="75"/>
      <c r="E190" s="75"/>
      <c r="F190" s="45"/>
      <c r="G190" s="45"/>
      <c r="H190" s="45"/>
      <c r="I190" s="45"/>
    </row>
    <row r="191" spans="1:9" s="67" customFormat="1" ht="12.75">
      <c r="A191" s="73"/>
      <c r="B191" s="76"/>
      <c r="C191" s="75"/>
      <c r="D191" s="75"/>
      <c r="E191" s="75"/>
      <c r="F191" s="45"/>
      <c r="G191" s="45"/>
      <c r="H191" s="45"/>
      <c r="I191" s="45"/>
    </row>
    <row r="192" spans="1:9" s="67" customFormat="1" ht="12.75">
      <c r="A192" s="73"/>
      <c r="B192" s="76"/>
      <c r="C192" s="75"/>
      <c r="D192" s="75"/>
      <c r="E192" s="75"/>
      <c r="F192" s="45"/>
      <c r="G192" s="45"/>
      <c r="H192" s="45"/>
      <c r="I192" s="45"/>
    </row>
    <row r="193" spans="1:9" s="67" customFormat="1" ht="12.75">
      <c r="A193" s="73"/>
      <c r="B193" s="76"/>
      <c r="C193" s="75"/>
      <c r="D193" s="75"/>
      <c r="E193" s="75"/>
      <c r="F193" s="45"/>
      <c r="G193" s="45"/>
      <c r="H193" s="45"/>
      <c r="I193" s="45"/>
    </row>
    <row r="194" spans="1:9" s="67" customFormat="1" ht="12.75">
      <c r="A194" s="73"/>
      <c r="B194" s="76"/>
      <c r="C194" s="75"/>
      <c r="D194" s="75"/>
      <c r="E194" s="75"/>
      <c r="F194" s="45"/>
      <c r="G194" s="45"/>
      <c r="H194" s="45"/>
      <c r="I194" s="45"/>
    </row>
    <row r="195" spans="1:9" s="67" customFormat="1" ht="12.75">
      <c r="A195" s="73"/>
      <c r="B195" s="76"/>
      <c r="C195" s="75"/>
      <c r="D195" s="75"/>
      <c r="E195" s="75"/>
      <c r="F195" s="45"/>
      <c r="G195" s="45"/>
      <c r="H195" s="45"/>
      <c r="I195" s="45"/>
    </row>
    <row r="196" spans="1:9" s="67" customFormat="1" ht="12.75">
      <c r="A196" s="73"/>
      <c r="B196" s="76"/>
      <c r="C196" s="75"/>
      <c r="D196" s="75"/>
      <c r="E196" s="75"/>
      <c r="F196" s="45"/>
      <c r="G196" s="45"/>
      <c r="H196" s="45"/>
      <c r="I196" s="45"/>
    </row>
    <row r="197" spans="1:9" s="67" customFormat="1" ht="12.75">
      <c r="A197" s="73"/>
      <c r="B197" s="76"/>
      <c r="C197" s="75"/>
      <c r="D197" s="75"/>
      <c r="E197" s="75"/>
      <c r="F197" s="45"/>
      <c r="G197" s="45"/>
      <c r="H197" s="45"/>
      <c r="I197" s="45"/>
    </row>
    <row r="198" spans="1:9" s="67" customFormat="1" ht="12.75">
      <c r="A198" s="73"/>
      <c r="B198" s="76"/>
      <c r="C198" s="75"/>
      <c r="D198" s="75"/>
      <c r="E198" s="75"/>
      <c r="F198" s="45"/>
      <c r="G198" s="45"/>
      <c r="H198" s="45"/>
      <c r="I198" s="45"/>
    </row>
    <row r="199" spans="1:9" s="67" customFormat="1" ht="12.75">
      <c r="A199" s="73"/>
      <c r="B199" s="76"/>
      <c r="C199" s="75"/>
      <c r="D199" s="75"/>
      <c r="E199" s="75"/>
      <c r="F199" s="45"/>
      <c r="G199" s="45"/>
      <c r="H199" s="45"/>
      <c r="I199" s="45"/>
    </row>
    <row r="200" spans="1:9" s="67" customFormat="1" ht="12.75">
      <c r="A200" s="73"/>
      <c r="B200" s="76"/>
      <c r="C200" s="75"/>
      <c r="D200" s="75"/>
      <c r="E200" s="75"/>
      <c r="F200" s="45"/>
      <c r="G200" s="45"/>
      <c r="H200" s="45"/>
      <c r="I200" s="45"/>
    </row>
    <row r="201" spans="1:9" s="67" customFormat="1" ht="12.75">
      <c r="A201" s="73"/>
      <c r="B201" s="76"/>
      <c r="C201" s="75"/>
      <c r="D201" s="75"/>
      <c r="E201" s="75"/>
      <c r="F201" s="45"/>
      <c r="G201" s="45"/>
      <c r="H201" s="45"/>
      <c r="I201" s="45"/>
    </row>
    <row r="202" spans="1:9" s="110" customFormat="1" ht="12.75">
      <c r="A202" s="107"/>
      <c r="B202" s="106"/>
      <c r="C202" s="108"/>
      <c r="D202" s="108"/>
      <c r="E202" s="108"/>
      <c r="F202" s="109"/>
      <c r="G202" s="109"/>
      <c r="H202" s="109"/>
      <c r="I202" s="109"/>
    </row>
    <row r="203" spans="1:9" s="67" customFormat="1" ht="12.75">
      <c r="A203" s="73"/>
      <c r="B203" s="76"/>
      <c r="C203" s="75"/>
      <c r="D203" s="75"/>
      <c r="E203" s="75"/>
      <c r="F203" s="45"/>
      <c r="G203" s="45"/>
      <c r="H203" s="45"/>
      <c r="I203" s="45"/>
    </row>
    <row r="204" spans="1:9" s="67" customFormat="1" ht="12.75">
      <c r="A204" s="73"/>
      <c r="B204" s="76"/>
      <c r="C204" s="75"/>
      <c r="D204" s="75"/>
      <c r="E204" s="75"/>
      <c r="F204" s="45"/>
      <c r="G204" s="45"/>
      <c r="H204" s="45"/>
      <c r="I204" s="45"/>
    </row>
    <row r="231" ht="26.25" customHeight="1"/>
    <row r="233" ht="32.25" customHeight="1"/>
    <row r="236" ht="21.75" customHeight="1"/>
    <row r="242" ht="24.75" customHeight="1"/>
    <row r="245" ht="17.25" customHeight="1"/>
    <row r="258" ht="14.25" customHeight="1"/>
    <row r="259" ht="13.5" customHeight="1"/>
    <row r="260" ht="27" customHeight="1"/>
    <row r="261" ht="38.25" customHeight="1"/>
    <row r="262" ht="13.5" customHeight="1"/>
    <row r="263" ht="26.25" customHeight="1"/>
    <row r="264" ht="13.5" customHeight="1"/>
    <row r="265" ht="17.25" customHeight="1"/>
    <row r="279" ht="13.5" customHeight="1"/>
    <row r="280" ht="13.5" customHeight="1"/>
    <row r="286" ht="58.5" customHeight="1"/>
    <row r="302" ht="67.5" customHeight="1"/>
    <row r="303" ht="47.25" customHeight="1"/>
    <row r="304" ht="13.5" customHeight="1"/>
    <row r="305" ht="13.5" customHeight="1"/>
    <row r="306" ht="24.75" customHeight="1"/>
    <row r="307" ht="16.5" customHeight="1"/>
    <row r="308" ht="13.5" customHeight="1"/>
    <row r="309" ht="13.5" customHeight="1"/>
    <row r="310" ht="15" customHeight="1"/>
    <row r="311" ht="13.5" customHeight="1"/>
    <row r="312" ht="12" customHeight="1"/>
    <row r="313" ht="14.25" customHeight="1"/>
    <row r="314" ht="0.75" customHeight="1"/>
    <row r="315" ht="13.5" customHeight="1"/>
    <row r="316" ht="12.75" customHeight="1"/>
    <row r="332" ht="13.5" customHeight="1"/>
    <row r="333" ht="13.5" customHeight="1"/>
    <row r="352" ht="66" customHeight="1"/>
    <row r="354" ht="13.5" customHeight="1"/>
    <row r="358" ht="21" customHeight="1"/>
    <row r="359" ht="23.25" customHeight="1"/>
    <row r="360" ht="12.75" customHeight="1"/>
    <row r="379" ht="12.75" customHeight="1"/>
    <row r="388" ht="25.5" customHeight="1"/>
    <row r="408" ht="66" customHeight="1"/>
    <row r="409" ht="13.5" customHeight="1"/>
    <row r="427" ht="12.75" customHeight="1"/>
    <row r="443" ht="54.75" customHeight="1"/>
    <row r="444" ht="12" customHeight="1"/>
    <row r="471" ht="13.5" customHeight="1"/>
    <row r="474" ht="13.5" customHeight="1"/>
    <row r="487" ht="14.25" customHeight="1"/>
    <row r="491" ht="13.5" customHeight="1"/>
    <row r="492" ht="13.5" customHeight="1"/>
    <row r="493" ht="13.5" customHeight="1"/>
    <row r="494" ht="13.5" customHeight="1"/>
    <row r="495" ht="13.5" customHeight="1"/>
    <row r="496" ht="15" customHeight="1"/>
    <row r="497" ht="13.5" customHeight="1"/>
    <row r="498" ht="12.75" customHeight="1"/>
    <row r="499" ht="12.75" customHeight="1"/>
    <row r="500" ht="12.75" customHeight="1"/>
    <row r="501" ht="12.75" customHeight="1"/>
    <row r="502" ht="32.25" customHeight="1"/>
    <row r="503" ht="12.75" customHeight="1"/>
    <row r="504" ht="12.75" customHeight="1"/>
    <row r="505" ht="15" customHeight="1"/>
    <row r="506" ht="23.25" customHeight="1"/>
    <row r="507" ht="14.25" customHeight="1"/>
    <row r="518" ht="14.25" customHeight="1"/>
    <row r="521" ht="36.75" customHeight="1"/>
    <row r="523" ht="24" customHeight="1"/>
    <row r="524" ht="81" customHeight="1"/>
    <row r="525" ht="49.5" customHeight="1"/>
    <row r="526" ht="54.75" customHeight="1"/>
    <row r="527" ht="45.75" customHeight="1"/>
    <row r="528" ht="40.5" customHeight="1"/>
    <row r="529" ht="66.75" customHeight="1"/>
    <row r="530" ht="13.5" customHeight="1"/>
    <row r="531" ht="25.5" customHeight="1"/>
    <row r="533" ht="48.75" customHeight="1"/>
    <row r="534" ht="33" customHeight="1"/>
    <row r="535" ht="12.75" customHeight="1"/>
    <row r="536" ht="12.75" customHeight="1"/>
    <row r="537" ht="12.75" customHeight="1"/>
    <row r="538" ht="12.75" customHeight="1"/>
    <row r="539" ht="12.75" customHeight="1"/>
    <row r="540" ht="21.75" customHeight="1"/>
    <row r="541" ht="12.75" customHeight="1"/>
    <row r="542" ht="12.75" customHeight="1"/>
    <row r="543" ht="12.75" customHeight="1"/>
    <row r="544" ht="45" customHeight="1"/>
    <row r="548" ht="15" customHeight="1"/>
    <row r="551" ht="45.75" customHeight="1"/>
    <row r="554" ht="44.25" customHeight="1"/>
    <row r="555" ht="12.75" customHeight="1"/>
    <row r="556" ht="101.25" customHeight="1"/>
    <row r="557" ht="90" customHeight="1"/>
    <row r="558" ht="34.5" customHeight="1"/>
    <row r="559" ht="47.25" customHeight="1"/>
    <row r="560" ht="32.25" customHeight="1"/>
    <row r="561" ht="59.25" customHeight="1"/>
    <row r="562" ht="66.75" customHeight="1"/>
    <row r="563" ht="22.5" customHeight="1"/>
    <row r="564" ht="89.25" customHeight="1"/>
    <row r="570" ht="43.5" customHeight="1"/>
    <row r="571" ht="48.75" customHeight="1"/>
    <row r="572" ht="127.5" customHeight="1"/>
    <row r="573" ht="111.75" customHeight="1"/>
    <row r="574" ht="108.75" customHeight="1"/>
    <row r="575" ht="13.5" customHeight="1"/>
    <row r="576" ht="12" customHeight="1"/>
    <row r="577" ht="15" customHeight="1"/>
    <row r="578" ht="56.25" customHeight="1"/>
    <row r="579" ht="36.75" customHeight="1"/>
    <row r="580" ht="13.5" customHeight="1"/>
    <row r="581" ht="13.5" customHeight="1"/>
    <row r="582" ht="21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28.5" customHeight="1"/>
    <row r="597" ht="21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3.5" customHeight="1"/>
    <row r="607" ht="15" customHeight="1"/>
    <row r="608" ht="13.5" customHeight="1"/>
    <row r="609" ht="13.5" customHeight="1"/>
    <row r="610" ht="13.5" customHeight="1"/>
    <row r="611" ht="15.75" customHeight="1"/>
    <row r="612" ht="27.75" customHeight="1"/>
    <row r="613" ht="23.25" customHeight="1"/>
    <row r="624" ht="24" customHeight="1"/>
    <row r="625" ht="21.75" customHeight="1"/>
    <row r="626" ht="12.75" customHeight="1"/>
    <row r="627" ht="24.75" customHeight="1"/>
    <row r="629" ht="45.75" customHeight="1"/>
    <row r="630" ht="12.75" customHeight="1"/>
    <row r="631" ht="36" customHeight="1"/>
    <row r="632" ht="45.75" customHeight="1"/>
    <row r="633" ht="36.75" customHeight="1"/>
    <row r="635" ht="21.75" customHeight="1"/>
    <row r="668" ht="24.75" customHeight="1"/>
    <row r="669" ht="33.75" customHeight="1"/>
    <row r="677" ht="13.5" customHeight="1"/>
    <row r="678" ht="15.75" customHeight="1"/>
    <row r="691" ht="38.25" customHeight="1"/>
    <row r="692" ht="24.75" customHeight="1"/>
    <row r="693" ht="24.75" customHeight="1"/>
    <row r="694" ht="21" customHeight="1"/>
    <row r="695" ht="23.25" customHeight="1"/>
    <row r="696" ht="12.75" customHeight="1"/>
    <row r="697" ht="12.75" customHeight="1"/>
    <row r="704" ht="13.5" customHeight="1"/>
    <row r="705" ht="23.25" customHeight="1"/>
    <row r="709" ht="24" customHeight="1"/>
    <row r="710" ht="12.75" customHeight="1"/>
    <row r="712" ht="21.75" customHeight="1"/>
    <row r="714" ht="30" customHeight="1"/>
    <row r="715" ht="20.25" customHeight="1"/>
    <row r="719" ht="18.75" customHeight="1"/>
    <row r="720" ht="30" customHeight="1"/>
    <row r="721" ht="27.75" customHeight="1"/>
    <row r="722" ht="30" customHeight="1"/>
    <row r="723" ht="15" customHeight="1"/>
    <row r="724" ht="23.25" customHeight="1"/>
    <row r="725" ht="12.75" customHeight="1"/>
    <row r="726" ht="13.5" customHeight="1"/>
    <row r="730" ht="20.25" customHeight="1"/>
    <row r="741" ht="24" customHeight="1"/>
    <row r="742" ht="24" customHeight="1"/>
    <row r="743" ht="23.25" customHeight="1"/>
    <row r="744" ht="12.75" customHeight="1"/>
    <row r="745" ht="21.75" customHeight="1"/>
    <row r="747" ht="22.5" customHeight="1"/>
    <row r="749" ht="21.75" customHeight="1"/>
    <row r="750" ht="12.75" customHeight="1"/>
    <row r="751" ht="21.75" customHeight="1"/>
    <row r="764" ht="26.25" customHeight="1"/>
    <row r="780" ht="21" customHeight="1"/>
  </sheetData>
  <sheetProtection/>
  <mergeCells count="4">
    <mergeCell ref="G1:I1"/>
    <mergeCell ref="B6:G6"/>
    <mergeCell ref="A5:I5"/>
    <mergeCell ref="G2:I3"/>
  </mergeCells>
  <printOptions horizontalCentered="1"/>
  <pageMargins left="0.5905511811023623" right="0.3937007874015748" top="0.7874015748031497" bottom="0.3937007874015748" header="0.5118110236220472" footer="0.15748031496062992"/>
  <pageSetup horizontalDpi="300" verticalDpi="3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2023-04-10T09:47:35Z</cp:lastPrinted>
  <dcterms:created xsi:type="dcterms:W3CDTF">2012-08-28T07:19:26Z</dcterms:created>
  <dcterms:modified xsi:type="dcterms:W3CDTF">2023-04-10T12:26:30Z</dcterms:modified>
  <cp:category/>
  <cp:version/>
  <cp:contentType/>
  <cp:contentStatus/>
</cp:coreProperties>
</file>