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448" tabRatio="599" activeTab="0"/>
  </bookViews>
  <sheets>
    <sheet name="функц_стр_ра Сарыево" sheetId="1" r:id="rId1"/>
  </sheets>
  <externalReferences>
    <externalReference r:id="rId4"/>
  </externalReferences>
  <definedNames>
    <definedName name="_xlnm.Print_Titles" localSheetId="0">'функц_стр_ра Сарыево'!$13:$15</definedName>
  </definedNames>
  <calcPr fullCalcOnLoad="1"/>
</workbook>
</file>

<file path=xl/sharedStrings.xml><?xml version="1.0" encoding="utf-8"?>
<sst xmlns="http://schemas.openxmlformats.org/spreadsheetml/2006/main" count="519" uniqueCount="174">
  <si>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</si>
  <si>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</si>
  <si>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</si>
  <si>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</si>
  <si>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</si>
  <si>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</si>
  <si>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</si>
  <si>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</si>
  <si>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</si>
  <si>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</si>
  <si>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</si>
  <si>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</si>
  <si>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</si>
  <si>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</si>
  <si>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</si>
  <si>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</si>
  <si>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</si>
  <si>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</si>
  <si>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</si>
  <si>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</si>
  <si>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</si>
  <si>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</si>
  <si>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</si>
  <si>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</si>
  <si>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Социальная политика</t>
  </si>
  <si>
    <t>1000</t>
  </si>
  <si>
    <t>Пенсионное обеспечение</t>
  </si>
  <si>
    <t>1001</t>
  </si>
  <si>
    <t>1100</t>
  </si>
  <si>
    <t>Всего расходов по бюджету</t>
  </si>
  <si>
    <t>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</si>
  <si>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</si>
  <si>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муниципального образования Сарыевское Вязниковского района Владимирской области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</si>
  <si>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</si>
  <si>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Образование</t>
  </si>
  <si>
    <t>0700</t>
  </si>
  <si>
    <t>Приложение № 3</t>
  </si>
  <si>
    <t>(тыс.руб)</t>
  </si>
  <si>
    <t>% исполнения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</si>
  <si>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</si>
  <si>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</si>
  <si>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</si>
  <si>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0400</t>
  </si>
  <si>
    <t>Дорожное хозяйство (дорожные фонды)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</si>
  <si>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</si>
  <si>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</si>
  <si>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</si>
  <si>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</si>
  <si>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</si>
  <si>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</si>
  <si>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 xml:space="preserve">Физическая культура </t>
  </si>
  <si>
    <t>1101</t>
  </si>
  <si>
    <t>к постановлению администрации</t>
  </si>
  <si>
    <t xml:space="preserve"> </t>
  </si>
  <si>
    <t>0804</t>
  </si>
  <si>
    <t>Другие вопросы в области культуры,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</si>
  <si>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</si>
  <si>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</si>
  <si>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</si>
  <si>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</si>
  <si>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500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</si>
  <si>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</si>
  <si>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</si>
  <si>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</si>
  <si>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</si>
  <si>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Иные бюджетные ассигнования</t>
  </si>
  <si>
    <t>800</t>
  </si>
  <si>
    <t>Другие общегосударственные вопросы</t>
  </si>
  <si>
    <t>0113</t>
  </si>
  <si>
    <t>Межбюджетные трансферты</t>
  </si>
  <si>
    <t>300</t>
  </si>
  <si>
    <t>120</t>
  </si>
  <si>
    <t>Расходы на выплаты персоналу государственных (муниципальных) органов</t>
  </si>
  <si>
    <t>850</t>
  </si>
  <si>
    <t>Уплата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</si>
  <si>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</si>
  <si>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</si>
  <si>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</si>
  <si>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</si>
  <si>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</si>
  <si>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</si>
  <si>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</si>
  <si>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</si>
  <si>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в том числе:</t>
  </si>
  <si>
    <t>Социальное обеспечение и иные выплаты населению</t>
  </si>
  <si>
    <t>Публичные нормативные социальные выплаты гражданам</t>
  </si>
  <si>
    <t>0000000000</t>
  </si>
  <si>
    <t>Закупка товаров, работ и услуг для госудаственных (муниципальных) нужд</t>
  </si>
  <si>
    <t>9990051180</t>
  </si>
  <si>
    <t>Связь и информатика</t>
  </si>
  <si>
    <t>0410</t>
  </si>
  <si>
    <t>Глава местной администрации муниципального образования Сарыевское</t>
  </si>
  <si>
    <t>99900Г1100</t>
  </si>
  <si>
    <t>99900А1100</t>
  </si>
  <si>
    <t>99900А1900</t>
  </si>
  <si>
    <t>0100000000</t>
  </si>
  <si>
    <t>99900Т3000</t>
  </si>
  <si>
    <t>99900Р2000</t>
  </si>
  <si>
    <t>Расходы на содержание имущества, находящегося в собственности муниципального образования, и приобретение имущества в муниципальную собственность</t>
  </si>
  <si>
    <t>0300000000</t>
  </si>
  <si>
    <t>0300004000</t>
  </si>
  <si>
    <t>Расходы на обеспечение охраны жизни людей на водных объектах</t>
  </si>
  <si>
    <t xml:space="preserve">Расходы на содержание пожарного депо и пожарного транспорта в муниципальном образовании </t>
  </si>
  <si>
    <t>0400000000</t>
  </si>
  <si>
    <t>0400006000</t>
  </si>
  <si>
    <t>Общеэкономические вопросы</t>
  </si>
  <si>
    <t>0401</t>
  </si>
  <si>
    <t>0600000000</t>
  </si>
  <si>
    <t>Расходы на организацию общественных работ в муниципальном образовании</t>
  </si>
  <si>
    <t>0600008000</t>
  </si>
  <si>
    <t>Расходы на содержание автомобильных дорог общего пользования местного значения в зимний и летний периоды</t>
  </si>
  <si>
    <t>0700000000</t>
  </si>
  <si>
    <t>0700009000</t>
  </si>
  <si>
    <t>Расходы на информатизационное обеспечение в муниципальном образовании</t>
  </si>
  <si>
    <t>0800000000</t>
  </si>
  <si>
    <t>0800010000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</si>
  <si>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</si>
  <si>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1100000000</t>
  </si>
  <si>
    <t>1100013000</t>
  </si>
  <si>
    <t>Расходы на сохранение и реконструкцию воено-мемориальных объектов в муниципальном образовании</t>
  </si>
  <si>
    <t>1200000000</t>
  </si>
  <si>
    <t>1200014000</t>
  </si>
  <si>
    <t>расходы на уличное освещение</t>
  </si>
  <si>
    <t>расходы на озеленение</t>
  </si>
  <si>
    <t>расходы на организацию и содержание мест захоронения</t>
  </si>
  <si>
    <t>расходы на прочие мероприятия по благоустройству</t>
  </si>
  <si>
    <t>13000Б1000</t>
  </si>
  <si>
    <t>13000Б2000</t>
  </si>
  <si>
    <t>13000Б3000</t>
  </si>
  <si>
    <t>13000Б4000</t>
  </si>
  <si>
    <t>1300000000</t>
  </si>
  <si>
    <t>Охрана окружающей среды</t>
  </si>
  <si>
    <t>0600</t>
  </si>
  <si>
    <t>0605</t>
  </si>
  <si>
    <t>99900С5000</t>
  </si>
  <si>
    <t>0100041000</t>
  </si>
  <si>
    <t>310</t>
  </si>
  <si>
    <t>Защита населения и территории от  чрезвычайных ситуаций природного и техногенного характера, пожарная безопастность</t>
  </si>
  <si>
    <t>040000000</t>
  </si>
  <si>
    <t>Расходы на обеспечение пожарной безопастности в муниципальном образовании</t>
  </si>
  <si>
    <t>0400005000</t>
  </si>
  <si>
    <t>Другие вопросы в области охраны окружающей среды</t>
  </si>
  <si>
    <t>Молодежная политика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</si>
  <si>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</si>
  <si>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</si>
  <si>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0502</t>
  </si>
  <si>
    <t>99900П6000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</si>
  <si>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</si>
  <si>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</si>
  <si>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</si>
  <si>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План на 2023 год</t>
  </si>
  <si>
    <t>Расходы на мероприятия по пожарной безопасности по переданным полномочиям</t>
  </si>
  <si>
    <t>040000600П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</si>
  <si>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</si>
  <si>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1003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</si>
  <si>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</si>
  <si>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</si>
  <si>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000000000</t>
  </si>
  <si>
    <t>99900К7000</t>
  </si>
  <si>
    <t>320</t>
  </si>
  <si>
    <t>"Развитие муниципальной службы в муниципальном образовании Сарыевское Вязниковского района"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</si>
  <si>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собственность"</t>
  </si>
  <si>
    <t>"Обеспечение охраны жизни людей на водных объектах муниципального образования Сарыевское Вязниковского района Владимирской области"</t>
  </si>
  <si>
    <t>"Пожарная безопасность муниципального образования Сарыевское Вязниковского района Владимирской области"</t>
  </si>
  <si>
    <t>"Пожарная безопасность  муниципального образования Сарыевское Вязниковского района Владимирской области"</t>
  </si>
  <si>
    <t>"Об организации общественных работ в муниципальном образовании Сарыевское Вязниковского района Владимирской области"</t>
  </si>
  <si>
    <t>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области"</t>
  </si>
  <si>
    <t>"Информатизация муниципального образования Сарыевское Вязниковского района Владимирской области"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</si>
  <si>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области"</t>
  </si>
  <si>
    <t>"Сохранение и реконструкция военно-мемориальных объектов  муниципального образования  Сарыевское"</t>
  </si>
  <si>
    <t>"Благоустройство территории муниципального образования Сарыевское Вязниковского района Владимирской области"</t>
  </si>
  <si>
    <t>Исполнение бюджета муниципального образования Сарыевское Вязниковского района Владимирской области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за 1 полугодие 2023 года</t>
  </si>
  <si>
    <t>Исполнено за 1 полугодие 2023 г</t>
  </si>
  <si>
    <t>от 14.07.2023 года № 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</si>
</sst>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_ ;[Red]\-0\ "/>
  </numFmts>
  <fonts count="58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i/>
      <sz val="9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i/>
      <sz val="7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11" fillId="0" borderId="0" xfId="0" applyFont="1" applyAlignment="1">
      <alignment/>
    </xf>
    <xf numFmtId="49" fontId="3" fillId="0" borderId="11" xfId="0" applyNumberFormat="1" applyFont="1" applyBorder="1" applyAlignment="1">
      <alignment horizontal="justify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justify"/>
    </xf>
    <xf numFmtId="49" fontId="13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justify" wrapText="1"/>
    </xf>
    <xf numFmtId="49" fontId="14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justify" wrapText="1"/>
    </xf>
    <xf numFmtId="49" fontId="13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justify" wrapText="1"/>
    </xf>
    <xf numFmtId="0" fontId="15" fillId="0" borderId="10" xfId="0" applyFont="1" applyBorder="1" applyAlignment="1">
      <alignment horizontal="justify"/>
    </xf>
    <xf numFmtId="49" fontId="15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justify" wrapText="1"/>
    </xf>
    <xf numFmtId="0" fontId="16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74" fontId="14" fillId="0" borderId="13" xfId="0" applyNumberFormat="1" applyFont="1" applyBorder="1" applyAlignment="1">
      <alignment horizontal="center"/>
    </xf>
    <xf numFmtId="174" fontId="13" fillId="0" borderId="14" xfId="0" applyNumberFormat="1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  <xf numFmtId="174" fontId="15" fillId="0" borderId="14" xfId="0" applyNumberFormat="1" applyFont="1" applyBorder="1" applyAlignment="1">
      <alignment horizontal="center"/>
    </xf>
    <xf numFmtId="174" fontId="8" fillId="0" borderId="14" xfId="0" applyNumberFormat="1" applyFont="1" applyBorder="1" applyAlignment="1">
      <alignment horizontal="center"/>
    </xf>
    <xf numFmtId="174" fontId="16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174" fontId="18" fillId="0" borderId="15" xfId="0" applyNumberFormat="1" applyFont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74" fontId="3" fillId="0" borderId="13" xfId="0" applyNumberFormat="1" applyFont="1" applyBorder="1" applyAlignment="1">
      <alignment horizontal="center"/>
    </xf>
    <xf numFmtId="174" fontId="18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justify" wrapText="1"/>
    </xf>
    <xf numFmtId="0" fontId="10" fillId="0" borderId="19" xfId="0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174" fontId="13" fillId="0" borderId="2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4" fontId="19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justify" wrapText="1"/>
    </xf>
    <xf numFmtId="174" fontId="20" fillId="0" borderId="15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justify" wrapText="1"/>
    </xf>
    <xf numFmtId="49" fontId="8" fillId="0" borderId="12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174" fontId="19" fillId="0" borderId="17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justify" wrapText="1"/>
    </xf>
    <xf numFmtId="49" fontId="14" fillId="0" borderId="22" xfId="0" applyNumberFormat="1" applyFont="1" applyBorder="1" applyAlignment="1">
      <alignment horizontal="center"/>
    </xf>
    <xf numFmtId="174" fontId="14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justify" wrapText="1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9" fontId="3" fillId="0" borderId="2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justify" wrapText="1"/>
    </xf>
    <xf numFmtId="17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/>
    </xf>
    <xf numFmtId="174" fontId="3" fillId="0" borderId="15" xfId="0" applyNumberFormat="1" applyFont="1" applyBorder="1" applyAlignment="1">
      <alignment horizontal="center"/>
    </xf>
    <xf numFmtId="174" fontId="19" fillId="0" borderId="15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wrapText="1"/>
    </xf>
    <xf numFmtId="49" fontId="3" fillId="0" borderId="25" xfId="0" applyNumberFormat="1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174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wrapText="1"/>
    </xf>
    <xf numFmtId="174" fontId="6" fillId="0" borderId="14" xfId="0" applyNumberFormat="1" applyFont="1" applyBorder="1" applyAlignment="1">
      <alignment horizontal="center"/>
    </xf>
    <xf numFmtId="174" fontId="2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justify" wrapText="1"/>
    </xf>
    <xf numFmtId="174" fontId="3" fillId="0" borderId="26" xfId="0" applyNumberFormat="1" applyFont="1" applyBorder="1" applyAlignment="1">
      <alignment horizontal="center"/>
    </xf>
    <xf numFmtId="174" fontId="2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justify" wrapText="1"/>
    </xf>
    <xf numFmtId="49" fontId="6" fillId="0" borderId="15" xfId="0" applyNumberFormat="1" applyFont="1" applyBorder="1" applyAlignment="1">
      <alignment horizontal="center"/>
    </xf>
    <xf numFmtId="174" fontId="6" fillId="0" borderId="15" xfId="0" applyNumberFormat="1" applyFont="1" applyBorder="1" applyAlignment="1">
      <alignment horizontal="center"/>
    </xf>
    <xf numFmtId="174" fontId="13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justify" wrapText="1"/>
    </xf>
    <xf numFmtId="11" fontId="6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/>
    </xf>
    <xf numFmtId="49" fontId="6" fillId="0" borderId="22" xfId="0" applyNumberFormat="1" applyFont="1" applyBorder="1" applyAlignment="1">
      <alignment horizontal="center"/>
    </xf>
    <xf numFmtId="0" fontId="14" fillId="0" borderId="23" xfId="0" applyFont="1" applyBorder="1" applyAlignment="1">
      <alignment horizontal="justify" wrapText="1"/>
    </xf>
    <xf numFmtId="49" fontId="14" fillId="0" borderId="15" xfId="0" applyNumberFormat="1" applyFont="1" applyBorder="1" applyAlignment="1">
      <alignment horizontal="center"/>
    </xf>
    <xf numFmtId="0" fontId="6" fillId="0" borderId="23" xfId="0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justify" wrapText="1"/>
    </xf>
    <xf numFmtId="49" fontId="14" fillId="0" borderId="2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justify" wrapText="1"/>
    </xf>
    <xf numFmtId="49" fontId="6" fillId="0" borderId="16" xfId="0" applyNumberFormat="1" applyFont="1" applyBorder="1" applyAlignment="1">
      <alignment horizontal="justify" wrapText="1"/>
    </xf>
    <xf numFmtId="49" fontId="13" fillId="0" borderId="15" xfId="0" applyNumberFormat="1" applyFont="1" applyBorder="1" applyAlignment="1">
      <alignment horizontal="justify" wrapText="1"/>
    </xf>
    <xf numFmtId="49" fontId="13" fillId="0" borderId="15" xfId="0" applyNumberFormat="1" applyFont="1" applyBorder="1" applyAlignment="1">
      <alignment horizontal="center"/>
    </xf>
    <xf numFmtId="174" fontId="1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174" fontId="3" fillId="0" borderId="30" xfId="0" applyNumberFormat="1" applyFont="1" applyBorder="1" applyAlignment="1">
      <alignment horizontal="center"/>
    </xf>
    <xf numFmtId="174" fontId="4" fillId="0" borderId="25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174" fontId="14" fillId="0" borderId="12" xfId="0" applyNumberFormat="1" applyFont="1" applyBorder="1" applyAlignment="1">
      <alignment horizontal="center"/>
    </xf>
    <xf numFmtId="174" fontId="6" fillId="0" borderId="32" xfId="0" applyNumberFormat="1" applyFont="1" applyBorder="1" applyAlignment="1">
      <alignment horizontal="center"/>
    </xf>
    <xf numFmtId="174" fontId="3" fillId="0" borderId="33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justify" wrapText="1"/>
    </xf>
    <xf numFmtId="49" fontId="6" fillId="0" borderId="34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174" fontId="13" fillId="0" borderId="13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justify" wrapText="1"/>
    </xf>
    <xf numFmtId="49" fontId="3" fillId="0" borderId="36" xfId="0" applyNumberFormat="1" applyFont="1" applyBorder="1" applyAlignment="1">
      <alignment horizontal="justify" wrapText="1"/>
    </xf>
    <xf numFmtId="49" fontId="3" fillId="0" borderId="37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justify" wrapText="1"/>
    </xf>
    <xf numFmtId="49" fontId="13" fillId="0" borderId="27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52;&#1054;%20&#1057;&#1072;&#1088;&#1099;&#1077;&#1074;&#1089;&#1082;&#1086;&#1077;\2019\&#1059;&#1090;&#1086;&#1095;&#1085;&#1077;&#1085;&#1080;&#1077;%20&#1073;&#1102;&#1076;&#1078;&#1077;&#1090;&#1072;%20&#8470;1\&#1087;&#1088;&#1080;&#1083;.%20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">
          <cell r="B28" t="str">
            <v>0000</v>
          </cell>
          <cell r="C28" t="str">
            <v>0100000000</v>
          </cell>
          <cell r="D28" t="str">
            <v>000</v>
          </cell>
        </row>
        <row r="29">
          <cell r="A29" t="str">
            <v>Расходы на мероприятия на повышение квалификации муниципальных служащих</v>
          </cell>
          <cell r="B29" t="str">
            <v>0104</v>
          </cell>
          <cell r="C29" t="str">
            <v>0100001000</v>
          </cell>
          <cell r="D29" t="str">
            <v>000</v>
          </cell>
        </row>
        <row r="30">
          <cell r="A30" t="str">
            <v>Закупка товаров, работ и услуг для государственных (муниципальных) нужд</v>
          </cell>
          <cell r="B30" t="str">
            <v>0104</v>
          </cell>
          <cell r="C30" t="str">
            <v>0100001000</v>
          </cell>
          <cell r="D30" t="str">
            <v>200</v>
          </cell>
        </row>
        <row r="31">
          <cell r="A31" t="str">
            <v>Иные закупки товаров, работ и услуг для обеспечения государственных (муниципальных) нужд</v>
          </cell>
          <cell r="B31" t="str">
            <v>0104</v>
          </cell>
          <cell r="C31" t="str">
            <v>0100001000</v>
          </cell>
          <cell r="D31" t="str">
            <v>240</v>
          </cell>
        </row>
        <row r="32">
          <cell r="A32" t="str">
            <v>Расходы на уплату прочих налогов, сборов и иных платежей</v>
          </cell>
          <cell r="B32" t="str">
            <v>0104</v>
          </cell>
          <cell r="C32" t="str">
            <v>0100002000</v>
          </cell>
          <cell r="D32" t="str">
            <v>000</v>
          </cell>
        </row>
        <row r="33">
          <cell r="A33" t="str">
            <v>Иные бюджетные ассигнования</v>
          </cell>
          <cell r="B33" t="str">
            <v>0104</v>
          </cell>
          <cell r="C33" t="str">
            <v>0100002000</v>
          </cell>
          <cell r="D33" t="str">
            <v>800</v>
          </cell>
        </row>
        <row r="47">
          <cell r="C47" t="str">
            <v>0200000000</v>
          </cell>
        </row>
        <row r="48">
          <cell r="C48" t="str">
            <v>02000003000</v>
          </cell>
        </row>
        <row r="49">
          <cell r="C49" t="str">
            <v>0200003000</v>
          </cell>
        </row>
        <row r="50">
          <cell r="C50" t="str">
            <v>0200003000</v>
          </cell>
        </row>
        <row r="51">
          <cell r="C51" t="str">
            <v>0200003000</v>
          </cell>
        </row>
        <row r="52">
          <cell r="C52" t="str">
            <v>0200003000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105" zoomScaleNormal="105" zoomScalePageLayoutView="0" workbookViewId="0" topLeftCell="A35">
      <selection activeCell="K10" sqref="K10"/>
    </sheetView>
  </sheetViews>
  <sheetFormatPr defaultColWidth="9.00390625" defaultRowHeight="12.75"/>
  <cols>
    <col min="1" max="1" width="38.625" style="1" customWidth="1"/>
    <col min="2" max="2" width="7.625" style="0" customWidth="1"/>
    <col min="3" max="3" width="10.625" style="2" customWidth="1"/>
    <col min="4" max="4" width="9.00390625" style="2" customWidth="1"/>
    <col min="5" max="5" width="10.00390625" style="3" customWidth="1"/>
    <col min="6" max="7" width="9.50390625" style="0" customWidth="1"/>
  </cols>
  <sheetData>
    <row r="1" spans="1:7" ht="12.75" customHeight="1">
      <c r="A1" s="4"/>
      <c r="B1" s="5"/>
      <c r="C1" s="149" t="s">
        <v>36</v>
      </c>
      <c r="D1" s="149"/>
      <c r="E1" s="149"/>
      <c r="F1" s="149"/>
      <c r="G1" s="149"/>
    </row>
    <row r="2" spans="1:7" ht="12.75" customHeight="1">
      <c r="A2" s="4"/>
      <c r="B2" s="5"/>
      <c r="C2" s="149" t="s">
        <v>52</v>
      </c>
      <c r="D2" s="149"/>
      <c r="E2" s="149"/>
      <c r="F2" s="149"/>
      <c r="G2" s="149"/>
    </row>
    <row r="3" spans="1:7" ht="12" customHeight="1">
      <c r="A3" s="4"/>
      <c r="B3" s="5"/>
      <c r="C3" s="149" t="s">
        <v>173</v>
      </c>
      <c r="D3" s="149"/>
      <c r="E3" s="149"/>
      <c r="F3" s="149"/>
      <c r="G3" s="149"/>
    </row>
    <row r="4" spans="1:7" ht="3" customHeight="1">
      <c r="A4" s="4"/>
      <c r="B4" s="7"/>
      <c r="C4" s="145" t="s">
        <v>53</v>
      </c>
      <c r="D4" s="145"/>
      <c r="E4" s="145"/>
      <c r="F4" s="145"/>
      <c r="G4" s="145"/>
    </row>
    <row r="5" spans="1:7" ht="8.25" customHeight="1">
      <c r="A5" s="4"/>
      <c r="B5" s="5"/>
      <c r="C5" s="145" t="s">
        <v>53</v>
      </c>
      <c r="D5" s="145"/>
      <c r="E5" s="145"/>
      <c r="F5" s="145"/>
      <c r="G5" s="145"/>
    </row>
    <row r="6" spans="1:5" ht="12.75" customHeight="1" hidden="1">
      <c r="A6" s="4"/>
      <c r="B6" s="5"/>
      <c r="C6" s="39"/>
      <c r="D6" s="39"/>
      <c r="E6" s="39"/>
    </row>
    <row r="7" spans="1:5" ht="12.75" customHeight="1" hidden="1">
      <c r="A7" s="4"/>
      <c r="B7" s="5"/>
      <c r="C7" s="39"/>
      <c r="D7" s="39"/>
      <c r="E7" s="39"/>
    </row>
    <row r="8" spans="1:5" ht="9" customHeight="1">
      <c r="A8" s="4"/>
      <c r="B8" s="5"/>
      <c r="C8" s="6"/>
      <c r="D8" s="8"/>
      <c r="E8" s="8"/>
    </row>
    <row r="9" spans="1:7" ht="25.5" customHeight="1">
      <c r="A9" s="152" t="s">
        <v>171</v>
      </c>
      <c r="B9" s="152"/>
      <c r="C9" s="152"/>
      <c r="D9" s="152"/>
      <c r="E9" s="152"/>
      <c r="F9" s="152"/>
      <c r="G9" s="152"/>
    </row>
    <row r="10" spans="1:7" ht="27.75" customHeight="1">
      <c r="A10" s="152"/>
      <c r="B10" s="152"/>
      <c r="C10" s="152"/>
      <c r="D10" s="152"/>
      <c r="E10" s="152"/>
      <c r="F10" s="152"/>
      <c r="G10" s="152"/>
    </row>
    <row r="11" spans="1:5" ht="8.25" customHeight="1">
      <c r="A11" s="153"/>
      <c r="B11" s="153"/>
      <c r="C11" s="153"/>
      <c r="D11" s="153"/>
      <c r="E11" s="153"/>
    </row>
    <row r="12" spans="1:7" ht="9.75" customHeight="1">
      <c r="A12" s="10"/>
      <c r="B12" s="9"/>
      <c r="C12" s="9"/>
      <c r="D12" s="9"/>
      <c r="E12" s="9"/>
      <c r="F12" s="2"/>
      <c r="G12" s="65" t="s">
        <v>37</v>
      </c>
    </row>
    <row r="13" spans="1:7" ht="12.75" customHeight="1">
      <c r="A13" s="146" t="s">
        <v>0</v>
      </c>
      <c r="B13" s="147" t="s">
        <v>1</v>
      </c>
      <c r="C13" s="148" t="s">
        <v>2</v>
      </c>
      <c r="D13" s="148" t="s">
        <v>3</v>
      </c>
      <c r="E13" s="154" t="s">
        <v>150</v>
      </c>
      <c r="F13" s="150" t="s">
        <v>172</v>
      </c>
      <c r="G13" s="150" t="s">
        <v>38</v>
      </c>
    </row>
    <row r="14" spans="1:7" ht="32.25" customHeight="1">
      <c r="A14" s="146"/>
      <c r="B14" s="147"/>
      <c r="C14" s="148"/>
      <c r="D14" s="148"/>
      <c r="E14" s="154"/>
      <c r="F14" s="151"/>
      <c r="G14" s="151"/>
    </row>
    <row r="15" spans="1:7" ht="12" customHeight="1">
      <c r="A15" s="63">
        <v>1</v>
      </c>
      <c r="B15" s="11">
        <v>2</v>
      </c>
      <c r="C15" s="11">
        <v>3</v>
      </c>
      <c r="D15" s="11">
        <v>4</v>
      </c>
      <c r="E15" s="64">
        <v>5</v>
      </c>
      <c r="F15" s="47">
        <v>6</v>
      </c>
      <c r="G15" s="47">
        <v>7</v>
      </c>
    </row>
    <row r="16" spans="1:7" ht="18" customHeight="1">
      <c r="A16" s="27" t="s">
        <v>4</v>
      </c>
      <c r="B16" s="28" t="s">
        <v>5</v>
      </c>
      <c r="C16" s="28" t="s">
        <v>6</v>
      </c>
      <c r="D16" s="28" t="s">
        <v>7</v>
      </c>
      <c r="E16" s="40">
        <f>E17+E34+E38+E44</f>
        <v>4687.799999999999</v>
      </c>
      <c r="F16" s="40">
        <f>F17+F34+F38+F44</f>
        <v>1974.2000000000003</v>
      </c>
      <c r="G16" s="54">
        <f aca="true" t="shared" si="0" ref="G16:G71">F16/E16*100</f>
        <v>42.1135713980972</v>
      </c>
    </row>
    <row r="17" spans="1:7" s="17" customFormat="1" ht="77.25" customHeight="1">
      <c r="A17" s="29" t="s">
        <v>8</v>
      </c>
      <c r="B17" s="26" t="s">
        <v>9</v>
      </c>
      <c r="C17" s="26" t="s">
        <v>86</v>
      </c>
      <c r="D17" s="26" t="s">
        <v>7</v>
      </c>
      <c r="E17" s="41">
        <f>E18+E21+E28</f>
        <v>3861.7999999999997</v>
      </c>
      <c r="F17" s="41">
        <f>F18+F21+F28</f>
        <v>1363.8000000000002</v>
      </c>
      <c r="G17" s="50">
        <f t="shared" si="0"/>
        <v>35.31513801854058</v>
      </c>
    </row>
    <row r="18" spans="1:7" s="16" customFormat="1" ht="27" customHeight="1">
      <c r="A18" s="92" t="s">
        <v>91</v>
      </c>
      <c r="B18" s="93" t="s">
        <v>9</v>
      </c>
      <c r="C18" s="93" t="s">
        <v>92</v>
      </c>
      <c r="D18" s="14" t="s">
        <v>7</v>
      </c>
      <c r="E18" s="42">
        <f>E19</f>
        <v>804.2</v>
      </c>
      <c r="F18" s="42">
        <f>F19</f>
        <v>171.2</v>
      </c>
      <c r="G18" s="52">
        <f t="shared" si="0"/>
        <v>21.288236757025615</v>
      </c>
    </row>
    <row r="19" spans="1:7" s="16" customFormat="1" ht="57" customHeight="1">
      <c r="A19" s="13" t="s">
        <v>57</v>
      </c>
      <c r="B19" s="14" t="s">
        <v>9</v>
      </c>
      <c r="C19" s="14" t="s">
        <v>92</v>
      </c>
      <c r="D19" s="14" t="s">
        <v>56</v>
      </c>
      <c r="E19" s="42">
        <f>E20</f>
        <v>804.2</v>
      </c>
      <c r="F19" s="42">
        <f>F20</f>
        <v>171.2</v>
      </c>
      <c r="G19" s="52">
        <f aca="true" t="shared" si="1" ref="G19:G33">F19/E19*100</f>
        <v>21.288236757025615</v>
      </c>
    </row>
    <row r="20" spans="1:7" s="16" customFormat="1" ht="26.25" customHeight="1">
      <c r="A20" s="13" t="s">
        <v>72</v>
      </c>
      <c r="B20" s="14" t="s">
        <v>9</v>
      </c>
      <c r="C20" s="14" t="s">
        <v>92</v>
      </c>
      <c r="D20" s="14" t="s">
        <v>71</v>
      </c>
      <c r="E20" s="42">
        <v>804.2</v>
      </c>
      <c r="F20" s="52">
        <v>171.2</v>
      </c>
      <c r="G20" s="52">
        <f t="shared" si="1"/>
        <v>21.288236757025615</v>
      </c>
    </row>
    <row r="21" spans="1:7" s="16" customFormat="1" ht="39" customHeight="1">
      <c r="A21" s="94" t="s">
        <v>32</v>
      </c>
      <c r="B21" s="93" t="s">
        <v>9</v>
      </c>
      <c r="C21" s="93" t="s">
        <v>93</v>
      </c>
      <c r="D21" s="93" t="s">
        <v>7</v>
      </c>
      <c r="E21" s="99">
        <f>E23+E25+E27</f>
        <v>3031.2</v>
      </c>
      <c r="F21" s="99">
        <f>F22+F24+F26</f>
        <v>1189.2</v>
      </c>
      <c r="G21" s="100">
        <f t="shared" si="1"/>
        <v>39.23198733174981</v>
      </c>
    </row>
    <row r="22" spans="1:7" s="16" customFormat="1" ht="58.5" customHeight="1">
      <c r="A22" s="13" t="s">
        <v>57</v>
      </c>
      <c r="B22" s="14" t="s">
        <v>9</v>
      </c>
      <c r="C22" s="14" t="s">
        <v>93</v>
      </c>
      <c r="D22" s="14" t="s">
        <v>56</v>
      </c>
      <c r="E22" s="42">
        <f>E23</f>
        <v>3026.5</v>
      </c>
      <c r="F22" s="42">
        <f>F23</f>
        <v>1184.5</v>
      </c>
      <c r="G22" s="52">
        <f t="shared" si="1"/>
        <v>39.13761771022634</v>
      </c>
    </row>
    <row r="23" spans="1:7" s="16" customFormat="1" ht="26.25" customHeight="1">
      <c r="A23" s="13" t="s">
        <v>72</v>
      </c>
      <c r="B23" s="14" t="s">
        <v>9</v>
      </c>
      <c r="C23" s="14" t="s">
        <v>93</v>
      </c>
      <c r="D23" s="14" t="s">
        <v>71</v>
      </c>
      <c r="E23" s="42">
        <v>3026.5</v>
      </c>
      <c r="F23" s="42">
        <v>1184.5</v>
      </c>
      <c r="G23" s="52">
        <f t="shared" si="1"/>
        <v>39.13761771022634</v>
      </c>
    </row>
    <row r="24" spans="1:7" s="16" customFormat="1" ht="26.25" customHeight="1">
      <c r="A24" s="95" t="s">
        <v>87</v>
      </c>
      <c r="B24" s="14" t="s">
        <v>9</v>
      </c>
      <c r="C24" s="14" t="s">
        <v>94</v>
      </c>
      <c r="D24" s="14" t="s">
        <v>58</v>
      </c>
      <c r="E24" s="42">
        <f>E25</f>
        <v>0</v>
      </c>
      <c r="F24" s="42">
        <f>F25</f>
        <v>0</v>
      </c>
      <c r="G24" s="52">
        <v>100</v>
      </c>
    </row>
    <row r="25" spans="1:7" s="16" customFormat="1" ht="33" customHeight="1">
      <c r="A25" s="95" t="s">
        <v>80</v>
      </c>
      <c r="B25" s="14" t="s">
        <v>9</v>
      </c>
      <c r="C25" s="14" t="s">
        <v>94</v>
      </c>
      <c r="D25" s="14" t="s">
        <v>79</v>
      </c>
      <c r="E25" s="83">
        <v>0</v>
      </c>
      <c r="F25" s="83">
        <v>0</v>
      </c>
      <c r="G25" s="52">
        <v>100</v>
      </c>
    </row>
    <row r="26" spans="1:7" s="16" customFormat="1" ht="14.25" customHeight="1">
      <c r="A26" s="13" t="s">
        <v>65</v>
      </c>
      <c r="B26" s="14" t="s">
        <v>9</v>
      </c>
      <c r="C26" s="14" t="s">
        <v>94</v>
      </c>
      <c r="D26" s="14" t="s">
        <v>66</v>
      </c>
      <c r="E26" s="83">
        <f>E27</f>
        <v>4.7</v>
      </c>
      <c r="F26" s="83">
        <f>F27</f>
        <v>4.7</v>
      </c>
      <c r="G26" s="52">
        <v>0</v>
      </c>
    </row>
    <row r="27" spans="1:7" s="16" customFormat="1" ht="15" customHeight="1">
      <c r="A27" s="13" t="s">
        <v>74</v>
      </c>
      <c r="B27" s="14" t="s">
        <v>9</v>
      </c>
      <c r="C27" s="14" t="s">
        <v>94</v>
      </c>
      <c r="D27" s="14" t="s">
        <v>73</v>
      </c>
      <c r="E27" s="83">
        <v>4.7</v>
      </c>
      <c r="F27" s="52">
        <v>4.7</v>
      </c>
      <c r="G27" s="52">
        <v>0</v>
      </c>
    </row>
    <row r="28" spans="1:7" s="16" customFormat="1" ht="36.75" customHeight="1">
      <c r="A28" s="98" t="s">
        <v>160</v>
      </c>
      <c r="B28" s="93" t="str">
        <f>'[1]Лист1'!B28</f>
        <v>0000</v>
      </c>
      <c r="C28" s="93" t="str">
        <f>'[1]Лист1'!C28</f>
        <v>0100000000</v>
      </c>
      <c r="D28" s="93" t="str">
        <f>'[1]Лист1'!D28</f>
        <v>000</v>
      </c>
      <c r="E28" s="99">
        <f>E29+E32</f>
        <v>26.4</v>
      </c>
      <c r="F28" s="99">
        <f>F29+F32</f>
        <v>3.4</v>
      </c>
      <c r="G28" s="100">
        <f t="shared" si="1"/>
        <v>12.878787878787879</v>
      </c>
    </row>
    <row r="29" spans="1:7" s="16" customFormat="1" ht="23.25" customHeight="1">
      <c r="A29" s="96" t="str">
        <f>'[1]Лист1'!A29</f>
        <v>Расходы на мероприятия на повышение квалификации муниципальных служащих</v>
      </c>
      <c r="B29" s="14" t="str">
        <f>'[1]Лист1'!B29</f>
        <v>0104</v>
      </c>
      <c r="C29" s="14" t="str">
        <f>'[1]Лист1'!C29</f>
        <v>0100001000</v>
      </c>
      <c r="D29" s="14" t="str">
        <f>'[1]Лист1'!D29</f>
        <v>000</v>
      </c>
      <c r="E29" s="42">
        <f>E30</f>
        <v>25</v>
      </c>
      <c r="F29" s="42">
        <f>F30</f>
        <v>2</v>
      </c>
      <c r="G29" s="52">
        <v>0</v>
      </c>
    </row>
    <row r="30" spans="1:7" s="16" customFormat="1" ht="22.5" customHeight="1">
      <c r="A30" s="96" t="str">
        <f>'[1]Лист1'!A30</f>
        <v>Закупка товаров, работ и услуг для государственных (муниципальных) нужд</v>
      </c>
      <c r="B30" s="14" t="str">
        <f>'[1]Лист1'!B30</f>
        <v>0104</v>
      </c>
      <c r="C30" s="14" t="str">
        <f>'[1]Лист1'!C30</f>
        <v>0100001000</v>
      </c>
      <c r="D30" s="14" t="str">
        <f>'[1]Лист1'!D30</f>
        <v>200</v>
      </c>
      <c r="E30" s="42">
        <f>E31</f>
        <v>25</v>
      </c>
      <c r="F30" s="42">
        <f>F31</f>
        <v>2</v>
      </c>
      <c r="G30" s="52">
        <v>0</v>
      </c>
    </row>
    <row r="31" spans="1:7" s="16" customFormat="1" ht="33" customHeight="1">
      <c r="A31" s="96" t="str">
        <f>'[1]Лист1'!A31</f>
        <v>Иные закупки товаров, работ и услуг для обеспечения государственных (муниципальных) нужд</v>
      </c>
      <c r="B31" s="14" t="str">
        <f>'[1]Лист1'!B31</f>
        <v>0104</v>
      </c>
      <c r="C31" s="14" t="str">
        <f>'[1]Лист1'!C31</f>
        <v>0100001000</v>
      </c>
      <c r="D31" s="68" t="str">
        <f>'[1]Лист1'!D31</f>
        <v>240</v>
      </c>
      <c r="E31" s="42">
        <v>25</v>
      </c>
      <c r="F31" s="52">
        <v>2</v>
      </c>
      <c r="G31" s="52">
        <v>0</v>
      </c>
    </row>
    <row r="32" spans="1:7" s="16" customFormat="1" ht="26.25" customHeight="1">
      <c r="A32" s="96" t="str">
        <f>'[1]Лист1'!A32</f>
        <v>Расходы на уплату прочих налогов, сборов и иных платежей</v>
      </c>
      <c r="B32" s="14" t="str">
        <f>'[1]Лист1'!B32</f>
        <v>0104</v>
      </c>
      <c r="C32" s="14" t="str">
        <f>'[1]Лист1'!C32</f>
        <v>0100002000</v>
      </c>
      <c r="D32" s="14" t="str">
        <f>'[1]Лист1'!D32</f>
        <v>000</v>
      </c>
      <c r="E32" s="42">
        <f>E33</f>
        <v>1.4</v>
      </c>
      <c r="F32" s="42">
        <f>F33</f>
        <v>1.4</v>
      </c>
      <c r="G32" s="52">
        <f>F32/E32*100</f>
        <v>100</v>
      </c>
    </row>
    <row r="33" spans="1:7" s="16" customFormat="1" ht="15" customHeight="1">
      <c r="A33" s="96" t="str">
        <f>'[1]Лист1'!A33</f>
        <v>Иные бюджетные ассигнования</v>
      </c>
      <c r="B33" s="14" t="str">
        <f>'[1]Лист1'!B33</f>
        <v>0104</v>
      </c>
      <c r="C33" s="14" t="str">
        <f>'[1]Лист1'!C33</f>
        <v>0100002000</v>
      </c>
      <c r="D33" s="14" t="str">
        <f>'[1]Лист1'!D33</f>
        <v>800</v>
      </c>
      <c r="E33" s="42">
        <v>1.4</v>
      </c>
      <c r="F33" s="48">
        <v>1.4</v>
      </c>
      <c r="G33" s="52">
        <f t="shared" si="1"/>
        <v>100</v>
      </c>
    </row>
    <row r="34" spans="1:7" s="16" customFormat="1" ht="55.5" customHeight="1">
      <c r="A34" s="91" t="s">
        <v>39</v>
      </c>
      <c r="B34" s="26" t="s">
        <v>40</v>
      </c>
      <c r="C34" s="26" t="s">
        <v>86</v>
      </c>
      <c r="D34" s="26" t="s">
        <v>7</v>
      </c>
      <c r="E34" s="41">
        <f aca="true" t="shared" si="2" ref="E34:F36">E35</f>
        <v>241</v>
      </c>
      <c r="F34" s="53">
        <f t="shared" si="2"/>
        <v>120</v>
      </c>
      <c r="G34" s="53">
        <f t="shared" si="0"/>
        <v>49.79253112033195</v>
      </c>
    </row>
    <row r="35" spans="1:7" s="16" customFormat="1" ht="78.75" customHeight="1">
      <c r="A35" s="55" t="s">
        <v>31</v>
      </c>
      <c r="B35" s="14" t="s">
        <v>40</v>
      </c>
      <c r="C35" s="14" t="s">
        <v>96</v>
      </c>
      <c r="D35" s="14" t="s">
        <v>7</v>
      </c>
      <c r="E35" s="42">
        <f t="shared" si="2"/>
        <v>241</v>
      </c>
      <c r="F35" s="52">
        <f t="shared" si="2"/>
        <v>120</v>
      </c>
      <c r="G35" s="52">
        <f t="shared" si="0"/>
        <v>49.79253112033195</v>
      </c>
    </row>
    <row r="36" spans="1:7" s="16" customFormat="1" ht="15.75" customHeight="1">
      <c r="A36" s="18" t="s">
        <v>69</v>
      </c>
      <c r="B36" s="14" t="s">
        <v>40</v>
      </c>
      <c r="C36" s="14" t="s">
        <v>96</v>
      </c>
      <c r="D36" s="14" t="s">
        <v>60</v>
      </c>
      <c r="E36" s="42">
        <f t="shared" si="2"/>
        <v>241</v>
      </c>
      <c r="F36" s="52">
        <f t="shared" si="2"/>
        <v>120</v>
      </c>
      <c r="G36" s="52">
        <f t="shared" si="0"/>
        <v>49.79253112033195</v>
      </c>
    </row>
    <row r="37" spans="1:7" s="79" customFormat="1" ht="15.75" customHeight="1">
      <c r="A37" s="18" t="s">
        <v>75</v>
      </c>
      <c r="B37" s="14" t="s">
        <v>40</v>
      </c>
      <c r="C37" s="14" t="s">
        <v>96</v>
      </c>
      <c r="D37" s="14" t="s">
        <v>76</v>
      </c>
      <c r="E37" s="42">
        <v>241</v>
      </c>
      <c r="F37" s="52">
        <v>120</v>
      </c>
      <c r="G37" s="52">
        <f t="shared" si="0"/>
        <v>49.79253112033195</v>
      </c>
    </row>
    <row r="38" spans="1:7" s="16" customFormat="1" ht="15.75" customHeight="1">
      <c r="A38" s="30" t="s">
        <v>61</v>
      </c>
      <c r="B38" s="26" t="s">
        <v>62</v>
      </c>
      <c r="C38" s="26" t="s">
        <v>86</v>
      </c>
      <c r="D38" s="26" t="s">
        <v>7</v>
      </c>
      <c r="E38" s="41">
        <f>E39</f>
        <v>5</v>
      </c>
      <c r="F38" s="53">
        <v>0</v>
      </c>
      <c r="G38" s="53">
        <v>0</v>
      </c>
    </row>
    <row r="39" spans="1:7" s="16" customFormat="1" ht="15.75" customHeight="1">
      <c r="A39" s="18" t="s">
        <v>61</v>
      </c>
      <c r="B39" s="14" t="s">
        <v>62</v>
      </c>
      <c r="C39" s="14" t="s">
        <v>86</v>
      </c>
      <c r="D39" s="14" t="s">
        <v>7</v>
      </c>
      <c r="E39" s="42">
        <f>E40</f>
        <v>5</v>
      </c>
      <c r="F39" s="52">
        <v>0</v>
      </c>
      <c r="G39" s="52">
        <f t="shared" si="0"/>
        <v>0</v>
      </c>
    </row>
    <row r="40" spans="1:7" s="16" customFormat="1" ht="15.75" customHeight="1">
      <c r="A40" s="18" t="s">
        <v>63</v>
      </c>
      <c r="B40" s="14" t="s">
        <v>62</v>
      </c>
      <c r="C40" s="14" t="s">
        <v>86</v>
      </c>
      <c r="D40" s="14" t="s">
        <v>7</v>
      </c>
      <c r="E40" s="42">
        <f>E41</f>
        <v>5</v>
      </c>
      <c r="F40" s="52">
        <v>0</v>
      </c>
      <c r="G40" s="52">
        <f t="shared" si="0"/>
        <v>0</v>
      </c>
    </row>
    <row r="41" spans="1:7" s="16" customFormat="1" ht="47.25" customHeight="1">
      <c r="A41" s="18" t="s">
        <v>64</v>
      </c>
      <c r="B41" s="14" t="s">
        <v>62</v>
      </c>
      <c r="C41" s="14" t="s">
        <v>97</v>
      </c>
      <c r="D41" s="14" t="s">
        <v>7</v>
      </c>
      <c r="E41" s="42">
        <f>E42</f>
        <v>5</v>
      </c>
      <c r="F41" s="52">
        <v>0</v>
      </c>
      <c r="G41" s="52">
        <f t="shared" si="0"/>
        <v>0</v>
      </c>
    </row>
    <row r="42" spans="1:7" s="16" customFormat="1" ht="15.75" customHeight="1">
      <c r="A42" s="18" t="s">
        <v>65</v>
      </c>
      <c r="B42" s="14" t="s">
        <v>62</v>
      </c>
      <c r="C42" s="14" t="s">
        <v>97</v>
      </c>
      <c r="D42" s="14" t="s">
        <v>66</v>
      </c>
      <c r="E42" s="42">
        <f>E43</f>
        <v>5</v>
      </c>
      <c r="F42" s="52">
        <v>0</v>
      </c>
      <c r="G42" s="52">
        <f t="shared" si="0"/>
        <v>0</v>
      </c>
    </row>
    <row r="43" spans="1:7" s="16" customFormat="1" ht="15.75" customHeight="1">
      <c r="A43" s="18" t="s">
        <v>77</v>
      </c>
      <c r="B43" s="14" t="s">
        <v>62</v>
      </c>
      <c r="C43" s="14" t="s">
        <v>97</v>
      </c>
      <c r="D43" s="14" t="s">
        <v>78</v>
      </c>
      <c r="E43" s="42">
        <v>5</v>
      </c>
      <c r="F43" s="52">
        <v>0</v>
      </c>
      <c r="G43" s="52">
        <f t="shared" si="0"/>
        <v>0</v>
      </c>
    </row>
    <row r="44" spans="1:7" s="16" customFormat="1" ht="15.75" customHeight="1">
      <c r="A44" s="30" t="s">
        <v>67</v>
      </c>
      <c r="B44" s="26" t="s">
        <v>68</v>
      </c>
      <c r="C44" s="26" t="s">
        <v>86</v>
      </c>
      <c r="D44" s="26" t="s">
        <v>7</v>
      </c>
      <c r="E44" s="41">
        <f>E45</f>
        <v>580</v>
      </c>
      <c r="F44" s="41">
        <f>F45</f>
        <v>490.4</v>
      </c>
      <c r="G44" s="53">
        <f t="shared" si="0"/>
        <v>84.55172413793103</v>
      </c>
    </row>
    <row r="45" spans="1:7" s="16" customFormat="1" ht="60.75" customHeight="1">
      <c r="A45" s="94" t="s">
        <v>161</v>
      </c>
      <c r="B45" s="93" t="s">
        <v>68</v>
      </c>
      <c r="C45" s="93" t="str">
        <f>'[1]Лист1'!C47</f>
        <v>0200000000</v>
      </c>
      <c r="D45" s="93" t="s">
        <v>7</v>
      </c>
      <c r="E45" s="99">
        <f>E47+E49</f>
        <v>580</v>
      </c>
      <c r="F45" s="100">
        <f>F47+F49</f>
        <v>490.4</v>
      </c>
      <c r="G45" s="100">
        <f t="shared" si="0"/>
        <v>84.55172413793103</v>
      </c>
    </row>
    <row r="46" spans="1:7" s="16" customFormat="1" ht="47.25" customHeight="1">
      <c r="A46" s="13" t="s">
        <v>98</v>
      </c>
      <c r="B46" s="14" t="s">
        <v>68</v>
      </c>
      <c r="C46" s="14" t="str">
        <f>'[1]Лист1'!C48</f>
        <v>02000003000</v>
      </c>
      <c r="D46" s="14" t="s">
        <v>7</v>
      </c>
      <c r="E46" s="102">
        <f>E47+E49</f>
        <v>580</v>
      </c>
      <c r="F46" s="102">
        <f>F47+F49</f>
        <v>490.4</v>
      </c>
      <c r="G46" s="52">
        <f t="shared" si="0"/>
        <v>84.55172413793103</v>
      </c>
    </row>
    <row r="47" spans="1:7" s="16" customFormat="1" ht="23.25" customHeight="1">
      <c r="A47" s="18" t="s">
        <v>59</v>
      </c>
      <c r="B47" s="14" t="s">
        <v>68</v>
      </c>
      <c r="C47" s="14" t="str">
        <f>'[1]Лист1'!C49</f>
        <v>0200003000</v>
      </c>
      <c r="D47" s="14" t="s">
        <v>58</v>
      </c>
      <c r="E47" s="42">
        <f>E48</f>
        <v>561</v>
      </c>
      <c r="F47" s="42">
        <f>F48</f>
        <v>484.2</v>
      </c>
      <c r="G47" s="52">
        <f t="shared" si="0"/>
        <v>86.31016042780747</v>
      </c>
    </row>
    <row r="48" spans="1:7" s="16" customFormat="1" ht="21.75" customHeight="1">
      <c r="A48" s="18" t="s">
        <v>80</v>
      </c>
      <c r="B48" s="14" t="s">
        <v>68</v>
      </c>
      <c r="C48" s="14" t="str">
        <f>'[1]Лист1'!C50</f>
        <v>0200003000</v>
      </c>
      <c r="D48" s="14" t="s">
        <v>79</v>
      </c>
      <c r="E48" s="42">
        <v>561</v>
      </c>
      <c r="F48" s="52">
        <v>484.2</v>
      </c>
      <c r="G48" s="52">
        <f t="shared" si="0"/>
        <v>86.31016042780747</v>
      </c>
    </row>
    <row r="49" spans="1:7" s="16" customFormat="1" ht="15.75" customHeight="1">
      <c r="A49" s="18" t="s">
        <v>65</v>
      </c>
      <c r="B49" s="14" t="s">
        <v>68</v>
      </c>
      <c r="C49" s="14" t="str">
        <f>'[1]Лист1'!C51</f>
        <v>0200003000</v>
      </c>
      <c r="D49" s="14" t="s">
        <v>66</v>
      </c>
      <c r="E49" s="42">
        <f>E50</f>
        <v>19</v>
      </c>
      <c r="F49" s="42">
        <f>F50</f>
        <v>6.2</v>
      </c>
      <c r="G49" s="52">
        <f t="shared" si="0"/>
        <v>32.631578947368425</v>
      </c>
    </row>
    <row r="50" spans="1:7" s="16" customFormat="1" ht="15.75" customHeight="1">
      <c r="A50" s="101" t="s">
        <v>74</v>
      </c>
      <c r="B50" s="14" t="s">
        <v>68</v>
      </c>
      <c r="C50" s="14" t="str">
        <f>'[1]Лист1'!C52</f>
        <v>0200003000</v>
      </c>
      <c r="D50" s="14" t="s">
        <v>73</v>
      </c>
      <c r="E50" s="42">
        <v>19</v>
      </c>
      <c r="F50" s="52">
        <v>6.2</v>
      </c>
      <c r="G50" s="52">
        <f t="shared" si="0"/>
        <v>32.631578947368425</v>
      </c>
    </row>
    <row r="51" spans="1:7" ht="17.25" customHeight="1">
      <c r="A51" s="31" t="s">
        <v>10</v>
      </c>
      <c r="B51" s="32" t="s">
        <v>11</v>
      </c>
      <c r="C51" s="32" t="s">
        <v>86</v>
      </c>
      <c r="D51" s="32" t="s">
        <v>7</v>
      </c>
      <c r="E51" s="43">
        <f>E52</f>
        <v>144.7</v>
      </c>
      <c r="F51" s="54">
        <f>F52</f>
        <v>57.7</v>
      </c>
      <c r="G51" s="54">
        <f t="shared" si="0"/>
        <v>39.87560469937803</v>
      </c>
    </row>
    <row r="52" spans="1:7" s="12" customFormat="1" ht="29.25" customHeight="1">
      <c r="A52" s="29" t="s">
        <v>12</v>
      </c>
      <c r="B52" s="26" t="s">
        <v>13</v>
      </c>
      <c r="C52" s="26" t="s">
        <v>86</v>
      </c>
      <c r="D52" s="26" t="s">
        <v>7</v>
      </c>
      <c r="E52" s="41">
        <f>E53</f>
        <v>144.7</v>
      </c>
      <c r="F52" s="53">
        <f>F53</f>
        <v>57.7</v>
      </c>
      <c r="G52" s="53">
        <f t="shared" si="0"/>
        <v>39.87560469937803</v>
      </c>
    </row>
    <row r="53" spans="1:7" ht="36.75" customHeight="1">
      <c r="A53" s="13" t="s">
        <v>33</v>
      </c>
      <c r="B53" s="14" t="s">
        <v>13</v>
      </c>
      <c r="C53" s="14" t="s">
        <v>88</v>
      </c>
      <c r="D53" s="14" t="s">
        <v>7</v>
      </c>
      <c r="E53" s="42">
        <f>E54+E56</f>
        <v>144.7</v>
      </c>
      <c r="F53" s="52">
        <f>F54+F56</f>
        <v>57.7</v>
      </c>
      <c r="G53" s="51">
        <f t="shared" si="0"/>
        <v>39.87560469937803</v>
      </c>
    </row>
    <row r="54" spans="1:7" ht="55.5" customHeight="1">
      <c r="A54" s="18" t="s">
        <v>57</v>
      </c>
      <c r="B54" s="14" t="s">
        <v>13</v>
      </c>
      <c r="C54" s="14" t="s">
        <v>88</v>
      </c>
      <c r="D54" s="14" t="s">
        <v>56</v>
      </c>
      <c r="E54" s="42">
        <f>E55</f>
        <v>129.1</v>
      </c>
      <c r="F54" s="51">
        <f>F55</f>
        <v>57.7</v>
      </c>
      <c r="G54" s="51">
        <f t="shared" si="0"/>
        <v>44.69403563129358</v>
      </c>
    </row>
    <row r="55" spans="1:7" ht="24.75" customHeight="1">
      <c r="A55" s="18" t="s">
        <v>72</v>
      </c>
      <c r="B55" s="14" t="s">
        <v>13</v>
      </c>
      <c r="C55" s="14" t="s">
        <v>88</v>
      </c>
      <c r="D55" s="14" t="s">
        <v>71</v>
      </c>
      <c r="E55" s="42">
        <v>129.1</v>
      </c>
      <c r="F55" s="51">
        <v>57.7</v>
      </c>
      <c r="G55" s="51">
        <f t="shared" si="0"/>
        <v>44.69403563129358</v>
      </c>
    </row>
    <row r="56" spans="1:7" ht="24.75" customHeight="1">
      <c r="A56" s="18" t="s">
        <v>59</v>
      </c>
      <c r="B56" s="14" t="s">
        <v>13</v>
      </c>
      <c r="C56" s="14" t="s">
        <v>88</v>
      </c>
      <c r="D56" s="14" t="s">
        <v>58</v>
      </c>
      <c r="E56" s="42">
        <f>E57</f>
        <v>15.6</v>
      </c>
      <c r="F56" s="42">
        <f>F57</f>
        <v>0</v>
      </c>
      <c r="G56" s="51">
        <f t="shared" si="0"/>
        <v>0</v>
      </c>
    </row>
    <row r="57" spans="1:7" ht="37.5" customHeight="1">
      <c r="A57" s="18" t="s">
        <v>80</v>
      </c>
      <c r="B57" s="14" t="s">
        <v>13</v>
      </c>
      <c r="C57" s="14" t="s">
        <v>88</v>
      </c>
      <c r="D57" s="14" t="s">
        <v>79</v>
      </c>
      <c r="E57" s="42">
        <v>15.6</v>
      </c>
      <c r="F57" s="51">
        <v>0</v>
      </c>
      <c r="G57" s="51">
        <f t="shared" si="0"/>
        <v>0</v>
      </c>
    </row>
    <row r="58" spans="1:7" s="16" customFormat="1" ht="25.5" customHeight="1">
      <c r="A58" s="33" t="s">
        <v>14</v>
      </c>
      <c r="B58" s="32" t="s">
        <v>15</v>
      </c>
      <c r="C58" s="32" t="s">
        <v>86</v>
      </c>
      <c r="D58" s="32" t="s">
        <v>7</v>
      </c>
      <c r="E58" s="43">
        <f>E59</f>
        <v>1954.5</v>
      </c>
      <c r="F58" s="43">
        <f>F59</f>
        <v>803.4</v>
      </c>
      <c r="G58" s="49">
        <f t="shared" si="0"/>
        <v>41.10514198004604</v>
      </c>
    </row>
    <row r="59" spans="1:7" s="16" customFormat="1" ht="54.75" customHeight="1">
      <c r="A59" s="30" t="s">
        <v>137</v>
      </c>
      <c r="B59" s="26" t="s">
        <v>16</v>
      </c>
      <c r="C59" s="26" t="s">
        <v>86</v>
      </c>
      <c r="D59" s="26" t="s">
        <v>7</v>
      </c>
      <c r="E59" s="41">
        <f>E60+E68+E64</f>
        <v>1954.5</v>
      </c>
      <c r="F59" s="41">
        <f>F60+F68+F64</f>
        <v>803.4</v>
      </c>
      <c r="G59" s="53">
        <f t="shared" si="0"/>
        <v>41.10514198004604</v>
      </c>
    </row>
    <row r="60" spans="1:7" s="16" customFormat="1" ht="50.25" customHeight="1">
      <c r="A60" s="94" t="s">
        <v>162</v>
      </c>
      <c r="B60" s="93" t="s">
        <v>16</v>
      </c>
      <c r="C60" s="93" t="s">
        <v>99</v>
      </c>
      <c r="D60" s="93" t="s">
        <v>7</v>
      </c>
      <c r="E60" s="99">
        <f>E62</f>
        <v>94</v>
      </c>
      <c r="F60" s="99">
        <f>F62</f>
        <v>45.6</v>
      </c>
      <c r="G60" s="100">
        <v>0</v>
      </c>
    </row>
    <row r="61" spans="1:7" s="16" customFormat="1" ht="24" customHeight="1">
      <c r="A61" s="18" t="s">
        <v>101</v>
      </c>
      <c r="B61" s="14" t="s">
        <v>16</v>
      </c>
      <c r="C61" s="14" t="s">
        <v>100</v>
      </c>
      <c r="D61" s="14" t="s">
        <v>7</v>
      </c>
      <c r="E61" s="42">
        <f>E62</f>
        <v>94</v>
      </c>
      <c r="F61" s="42">
        <f>F62</f>
        <v>45.6</v>
      </c>
      <c r="G61" s="52">
        <v>0</v>
      </c>
    </row>
    <row r="62" spans="1:7" s="16" customFormat="1" ht="24.75" customHeight="1">
      <c r="A62" s="18" t="s">
        <v>59</v>
      </c>
      <c r="B62" s="14" t="s">
        <v>16</v>
      </c>
      <c r="C62" s="14" t="s">
        <v>100</v>
      </c>
      <c r="D62" s="14" t="s">
        <v>58</v>
      </c>
      <c r="E62" s="42">
        <f>E63</f>
        <v>94</v>
      </c>
      <c r="F62" s="42">
        <f>F63</f>
        <v>45.6</v>
      </c>
      <c r="G62" s="52">
        <v>0</v>
      </c>
    </row>
    <row r="63" spans="1:7" s="16" customFormat="1" ht="34.5" customHeight="1">
      <c r="A63" s="18" t="s">
        <v>80</v>
      </c>
      <c r="B63" s="14" t="s">
        <v>16</v>
      </c>
      <c r="C63" s="14" t="s">
        <v>100</v>
      </c>
      <c r="D63" s="14" t="s">
        <v>79</v>
      </c>
      <c r="E63" s="42">
        <v>94</v>
      </c>
      <c r="F63" s="52">
        <v>45.6</v>
      </c>
      <c r="G63" s="52">
        <v>0</v>
      </c>
    </row>
    <row r="64" spans="1:7" s="16" customFormat="1" ht="42" customHeight="1">
      <c r="A64" s="92" t="s">
        <v>163</v>
      </c>
      <c r="B64" s="93" t="s">
        <v>16</v>
      </c>
      <c r="C64" s="93" t="s">
        <v>138</v>
      </c>
      <c r="D64" s="93" t="s">
        <v>7</v>
      </c>
      <c r="E64" s="99">
        <f>E65</f>
        <v>300</v>
      </c>
      <c r="F64" s="99">
        <f aca="true" t="shared" si="3" ref="F64:G66">F65</f>
        <v>17.8</v>
      </c>
      <c r="G64" s="134">
        <f t="shared" si="3"/>
        <v>0</v>
      </c>
    </row>
    <row r="65" spans="1:7" s="16" customFormat="1" ht="24.75" customHeight="1">
      <c r="A65" s="13" t="s">
        <v>139</v>
      </c>
      <c r="B65" s="14" t="s">
        <v>16</v>
      </c>
      <c r="C65" s="14" t="s">
        <v>140</v>
      </c>
      <c r="D65" s="14" t="s">
        <v>7</v>
      </c>
      <c r="E65" s="42">
        <f>E66</f>
        <v>300</v>
      </c>
      <c r="F65" s="42">
        <f t="shared" si="3"/>
        <v>17.8</v>
      </c>
      <c r="G65" s="102">
        <f t="shared" si="3"/>
        <v>0</v>
      </c>
    </row>
    <row r="66" spans="1:7" s="16" customFormat="1" ht="26.25" customHeight="1">
      <c r="A66" s="13" t="s">
        <v>59</v>
      </c>
      <c r="B66" s="14" t="s">
        <v>16</v>
      </c>
      <c r="C66" s="14" t="s">
        <v>140</v>
      </c>
      <c r="D66" s="14" t="s">
        <v>58</v>
      </c>
      <c r="E66" s="42">
        <f>E67</f>
        <v>300</v>
      </c>
      <c r="F66" s="42">
        <f t="shared" si="3"/>
        <v>17.8</v>
      </c>
      <c r="G66" s="135">
        <f t="shared" si="3"/>
        <v>0</v>
      </c>
    </row>
    <row r="67" spans="1:7" s="16" customFormat="1" ht="34.5" customHeight="1">
      <c r="A67" s="13" t="s">
        <v>80</v>
      </c>
      <c r="B67" s="14" t="s">
        <v>16</v>
      </c>
      <c r="C67" s="14" t="s">
        <v>140</v>
      </c>
      <c r="D67" s="14" t="s">
        <v>79</v>
      </c>
      <c r="E67" s="42">
        <v>300</v>
      </c>
      <c r="F67" s="52">
        <v>17.8</v>
      </c>
      <c r="G67" s="52">
        <v>0</v>
      </c>
    </row>
    <row r="68" spans="1:7" s="15" customFormat="1" ht="36" customHeight="1">
      <c r="A68" s="92" t="s">
        <v>164</v>
      </c>
      <c r="B68" s="93" t="s">
        <v>16</v>
      </c>
      <c r="C68" s="93" t="s">
        <v>103</v>
      </c>
      <c r="D68" s="93" t="s">
        <v>7</v>
      </c>
      <c r="E68" s="99">
        <f>E70+E72+E74+E76</f>
        <v>1560.5</v>
      </c>
      <c r="F68" s="99">
        <f>F70+F72+F74+F76</f>
        <v>740</v>
      </c>
      <c r="G68" s="103">
        <f t="shared" si="0"/>
        <v>47.42069849407241</v>
      </c>
    </row>
    <row r="69" spans="1:7" s="15" customFormat="1" ht="23.25" customHeight="1">
      <c r="A69" s="13" t="s">
        <v>102</v>
      </c>
      <c r="B69" s="93" t="s">
        <v>16</v>
      </c>
      <c r="C69" s="14" t="s">
        <v>104</v>
      </c>
      <c r="D69" s="93" t="s">
        <v>7</v>
      </c>
      <c r="E69" s="99">
        <f>E70+E72+E74</f>
        <v>1531.8</v>
      </c>
      <c r="F69" s="99">
        <f>F70+F72+F74</f>
        <v>740</v>
      </c>
      <c r="G69" s="51">
        <f t="shared" si="0"/>
        <v>48.309178743961354</v>
      </c>
    </row>
    <row r="70" spans="1:7" ht="58.5" customHeight="1">
      <c r="A70" s="18" t="s">
        <v>57</v>
      </c>
      <c r="B70" s="14" t="s">
        <v>16</v>
      </c>
      <c r="C70" s="14" t="s">
        <v>104</v>
      </c>
      <c r="D70" s="14" t="s">
        <v>56</v>
      </c>
      <c r="E70" s="42">
        <f>E71</f>
        <v>1302.8</v>
      </c>
      <c r="F70" s="51">
        <f>F71</f>
        <v>612</v>
      </c>
      <c r="G70" s="51">
        <f t="shared" si="0"/>
        <v>46.97574455019957</v>
      </c>
    </row>
    <row r="71" spans="1:10" ht="24.75" customHeight="1">
      <c r="A71" s="18" t="s">
        <v>82</v>
      </c>
      <c r="B71" s="14" t="s">
        <v>16</v>
      </c>
      <c r="C71" s="14" t="s">
        <v>104</v>
      </c>
      <c r="D71" s="14" t="s">
        <v>81</v>
      </c>
      <c r="E71" s="42">
        <v>1302.8</v>
      </c>
      <c r="F71" s="51">
        <v>612</v>
      </c>
      <c r="G71" s="51">
        <f t="shared" si="0"/>
        <v>46.97574455019957</v>
      </c>
      <c r="J71" t="s">
        <v>53</v>
      </c>
    </row>
    <row r="72" spans="1:7" ht="25.5" customHeight="1">
      <c r="A72" s="18" t="s">
        <v>59</v>
      </c>
      <c r="B72" s="14" t="s">
        <v>16</v>
      </c>
      <c r="C72" s="14" t="s">
        <v>104</v>
      </c>
      <c r="D72" s="14" t="s">
        <v>58</v>
      </c>
      <c r="E72" s="42">
        <f>E73</f>
        <v>201.2</v>
      </c>
      <c r="F72" s="42">
        <f>F73</f>
        <v>105.1</v>
      </c>
      <c r="G72" s="51">
        <f>F72/E72*100</f>
        <v>52.23658051689861</v>
      </c>
    </row>
    <row r="73" spans="1:7" ht="35.25" customHeight="1">
      <c r="A73" s="18" t="s">
        <v>80</v>
      </c>
      <c r="B73" s="14" t="s">
        <v>16</v>
      </c>
      <c r="C73" s="14" t="s">
        <v>104</v>
      </c>
      <c r="D73" s="14" t="s">
        <v>79</v>
      </c>
      <c r="E73" s="42">
        <v>201.2</v>
      </c>
      <c r="F73" s="52">
        <v>105.1</v>
      </c>
      <c r="G73" s="51">
        <f>F73/E73*100</f>
        <v>52.23658051689861</v>
      </c>
    </row>
    <row r="74" spans="1:7" ht="14.25" customHeight="1">
      <c r="A74" s="18" t="s">
        <v>65</v>
      </c>
      <c r="B74" s="14" t="s">
        <v>16</v>
      </c>
      <c r="C74" s="14" t="s">
        <v>104</v>
      </c>
      <c r="D74" s="14" t="s">
        <v>66</v>
      </c>
      <c r="E74" s="42">
        <f>E75</f>
        <v>27.8</v>
      </c>
      <c r="F74" s="42">
        <f>F75</f>
        <v>22.9</v>
      </c>
      <c r="G74" s="51">
        <f>F74/E74*100</f>
        <v>82.37410071942445</v>
      </c>
    </row>
    <row r="75" spans="1:7" ht="18" customHeight="1">
      <c r="A75" s="140" t="s">
        <v>74</v>
      </c>
      <c r="B75" s="126" t="s">
        <v>16</v>
      </c>
      <c r="C75" s="126" t="s">
        <v>104</v>
      </c>
      <c r="D75" s="126" t="s">
        <v>73</v>
      </c>
      <c r="E75" s="128">
        <v>27.8</v>
      </c>
      <c r="F75" s="52">
        <v>22.9</v>
      </c>
      <c r="G75" s="51">
        <f>F75/E75*100</f>
        <v>82.37410071942445</v>
      </c>
    </row>
    <row r="76" spans="1:7" ht="25.5" customHeight="1">
      <c r="A76" s="87" t="s">
        <v>151</v>
      </c>
      <c r="B76" s="88" t="s">
        <v>16</v>
      </c>
      <c r="C76" s="88" t="s">
        <v>152</v>
      </c>
      <c r="D76" s="88" t="s">
        <v>7</v>
      </c>
      <c r="E76" s="89">
        <f>E77</f>
        <v>28.7</v>
      </c>
      <c r="F76" s="89">
        <f>F77</f>
        <v>0</v>
      </c>
      <c r="G76" s="51">
        <v>0</v>
      </c>
    </row>
    <row r="77" spans="1:7" ht="25.5" customHeight="1">
      <c r="A77" s="87" t="s">
        <v>59</v>
      </c>
      <c r="B77" s="88" t="s">
        <v>16</v>
      </c>
      <c r="C77" s="88" t="s">
        <v>152</v>
      </c>
      <c r="D77" s="88" t="s">
        <v>58</v>
      </c>
      <c r="E77" s="89">
        <f>E78</f>
        <v>28.7</v>
      </c>
      <c r="F77" s="89">
        <f>F78</f>
        <v>0</v>
      </c>
      <c r="G77" s="51">
        <v>0</v>
      </c>
    </row>
    <row r="78" spans="1:7" ht="38.25" customHeight="1">
      <c r="A78" s="87" t="s">
        <v>80</v>
      </c>
      <c r="B78" s="88" t="s">
        <v>16</v>
      </c>
      <c r="C78" s="88" t="s">
        <v>152</v>
      </c>
      <c r="D78" s="88" t="s">
        <v>79</v>
      </c>
      <c r="E78" s="89">
        <v>28.7</v>
      </c>
      <c r="F78" s="52">
        <v>0</v>
      </c>
      <c r="G78" s="51">
        <v>0</v>
      </c>
    </row>
    <row r="79" spans="1:7" ht="15" customHeight="1">
      <c r="A79" s="33" t="s">
        <v>41</v>
      </c>
      <c r="B79" s="32" t="s">
        <v>42</v>
      </c>
      <c r="C79" s="32" t="s">
        <v>86</v>
      </c>
      <c r="D79" s="32" t="s">
        <v>7</v>
      </c>
      <c r="E79" s="43">
        <f>E80+E85+E90</f>
        <v>446.4</v>
      </c>
      <c r="F79" s="43">
        <f>F80+F85+F90</f>
        <v>145.5</v>
      </c>
      <c r="G79" s="49">
        <f>F79/E79*100</f>
        <v>32.59408602150538</v>
      </c>
    </row>
    <row r="80" spans="1:7" ht="15" customHeight="1">
      <c r="A80" s="29" t="s">
        <v>105</v>
      </c>
      <c r="B80" s="26" t="s">
        <v>106</v>
      </c>
      <c r="C80" s="26" t="s">
        <v>86</v>
      </c>
      <c r="D80" s="26" t="s">
        <v>7</v>
      </c>
      <c r="E80" s="107">
        <f aca="true" t="shared" si="4" ref="E80:F83">E81</f>
        <v>0</v>
      </c>
      <c r="F80" s="107">
        <f t="shared" si="4"/>
        <v>0</v>
      </c>
      <c r="G80" s="90">
        <v>0</v>
      </c>
    </row>
    <row r="81" spans="1:7" ht="49.5" customHeight="1">
      <c r="A81" s="108" t="s">
        <v>165</v>
      </c>
      <c r="B81" s="93" t="s">
        <v>106</v>
      </c>
      <c r="C81" s="105" t="s">
        <v>107</v>
      </c>
      <c r="D81" s="93" t="s">
        <v>7</v>
      </c>
      <c r="E81" s="97">
        <f t="shared" si="4"/>
        <v>0</v>
      </c>
      <c r="F81" s="97">
        <f t="shared" si="4"/>
        <v>0</v>
      </c>
      <c r="G81" s="100">
        <v>0</v>
      </c>
    </row>
    <row r="82" spans="1:7" ht="24" customHeight="1">
      <c r="A82" s="21" t="s">
        <v>108</v>
      </c>
      <c r="B82" s="14" t="s">
        <v>106</v>
      </c>
      <c r="C82" s="88" t="s">
        <v>109</v>
      </c>
      <c r="D82" s="14" t="s">
        <v>7</v>
      </c>
      <c r="E82" s="83">
        <f t="shared" si="4"/>
        <v>0</v>
      </c>
      <c r="F82" s="83">
        <f t="shared" si="4"/>
        <v>0</v>
      </c>
      <c r="G82" s="52">
        <v>0</v>
      </c>
    </row>
    <row r="83" spans="1:7" ht="27" customHeight="1">
      <c r="A83" s="13" t="s">
        <v>59</v>
      </c>
      <c r="B83" s="14" t="s">
        <v>106</v>
      </c>
      <c r="C83" s="88" t="s">
        <v>109</v>
      </c>
      <c r="D83" s="14" t="s">
        <v>58</v>
      </c>
      <c r="E83" s="83">
        <f t="shared" si="4"/>
        <v>0</v>
      </c>
      <c r="F83" s="83">
        <f t="shared" si="4"/>
        <v>0</v>
      </c>
      <c r="G83" s="52">
        <v>0</v>
      </c>
    </row>
    <row r="84" spans="1:7" ht="38.25" customHeight="1">
      <c r="A84" s="13" t="s">
        <v>80</v>
      </c>
      <c r="B84" s="14" t="s">
        <v>106</v>
      </c>
      <c r="C84" s="88" t="s">
        <v>109</v>
      </c>
      <c r="D84" s="14" t="s">
        <v>79</v>
      </c>
      <c r="E84" s="83">
        <v>0</v>
      </c>
      <c r="F84" s="42">
        <v>0</v>
      </c>
      <c r="G84" s="52">
        <v>0</v>
      </c>
    </row>
    <row r="85" spans="1:7" ht="15" customHeight="1">
      <c r="A85" s="30" t="s">
        <v>43</v>
      </c>
      <c r="B85" s="26" t="s">
        <v>44</v>
      </c>
      <c r="C85" s="26" t="s">
        <v>86</v>
      </c>
      <c r="D85" s="26" t="s">
        <v>7</v>
      </c>
      <c r="E85" s="41">
        <f>E86</f>
        <v>210</v>
      </c>
      <c r="F85" s="41">
        <f>F86</f>
        <v>30</v>
      </c>
      <c r="G85" s="53">
        <f aca="true" t="shared" si="5" ref="G85:G94">F85/E85*100</f>
        <v>14.285714285714285</v>
      </c>
    </row>
    <row r="86" spans="1:7" ht="62.25" customHeight="1">
      <c r="A86" s="109" t="s">
        <v>166</v>
      </c>
      <c r="B86" s="93" t="s">
        <v>44</v>
      </c>
      <c r="C86" s="84" t="s">
        <v>111</v>
      </c>
      <c r="D86" s="93" t="s">
        <v>7</v>
      </c>
      <c r="E86" s="99">
        <f>E88</f>
        <v>210</v>
      </c>
      <c r="F86" s="99">
        <f>F88</f>
        <v>30</v>
      </c>
      <c r="G86" s="100">
        <f t="shared" si="5"/>
        <v>14.285714285714285</v>
      </c>
    </row>
    <row r="87" spans="1:7" ht="37.5" customHeight="1">
      <c r="A87" s="19" t="s">
        <v>110</v>
      </c>
      <c r="B87" s="14" t="s">
        <v>44</v>
      </c>
      <c r="C87" s="88" t="s">
        <v>112</v>
      </c>
      <c r="D87" s="14" t="s">
        <v>7</v>
      </c>
      <c r="E87" s="42">
        <f>E88</f>
        <v>210</v>
      </c>
      <c r="F87" s="42">
        <f>F88</f>
        <v>30</v>
      </c>
      <c r="G87" s="52">
        <f t="shared" si="5"/>
        <v>14.285714285714285</v>
      </c>
    </row>
    <row r="88" spans="1:7" ht="26.25" customHeight="1">
      <c r="A88" s="18" t="s">
        <v>59</v>
      </c>
      <c r="B88" s="14" t="s">
        <v>44</v>
      </c>
      <c r="C88" s="82" t="s">
        <v>112</v>
      </c>
      <c r="D88" s="14" t="s">
        <v>58</v>
      </c>
      <c r="E88" s="42">
        <f>E89</f>
        <v>210</v>
      </c>
      <c r="F88" s="42">
        <f>F89</f>
        <v>30</v>
      </c>
      <c r="G88" s="52">
        <f t="shared" si="5"/>
        <v>14.285714285714285</v>
      </c>
    </row>
    <row r="89" spans="1:7" ht="36.75" customHeight="1">
      <c r="A89" s="18" t="s">
        <v>80</v>
      </c>
      <c r="B89" s="14" t="s">
        <v>44</v>
      </c>
      <c r="C89" s="82" t="s">
        <v>112</v>
      </c>
      <c r="D89" s="14" t="s">
        <v>79</v>
      </c>
      <c r="E89" s="42">
        <v>210</v>
      </c>
      <c r="F89" s="52">
        <v>30</v>
      </c>
      <c r="G89" s="52">
        <f t="shared" si="5"/>
        <v>14.285714285714285</v>
      </c>
    </row>
    <row r="90" spans="1:7" ht="17.25" customHeight="1">
      <c r="A90" s="123" t="s">
        <v>89</v>
      </c>
      <c r="B90" s="124" t="s">
        <v>90</v>
      </c>
      <c r="C90" s="124" t="s">
        <v>86</v>
      </c>
      <c r="D90" s="124" t="s">
        <v>7</v>
      </c>
      <c r="E90" s="125">
        <f aca="true" t="shared" si="6" ref="E90:F93">E91</f>
        <v>236.4</v>
      </c>
      <c r="F90" s="125">
        <f t="shared" si="6"/>
        <v>115.5</v>
      </c>
      <c r="G90" s="53">
        <f t="shared" si="5"/>
        <v>48.857868020304565</v>
      </c>
    </row>
    <row r="91" spans="1:7" ht="39" customHeight="1">
      <c r="A91" s="104" t="s">
        <v>167</v>
      </c>
      <c r="B91" s="105" t="s">
        <v>90</v>
      </c>
      <c r="C91" s="105" t="s">
        <v>114</v>
      </c>
      <c r="D91" s="105" t="s">
        <v>7</v>
      </c>
      <c r="E91" s="106">
        <f>E93</f>
        <v>236.4</v>
      </c>
      <c r="F91" s="106">
        <f>F93</f>
        <v>115.5</v>
      </c>
      <c r="G91" s="103">
        <f t="shared" si="5"/>
        <v>48.857868020304565</v>
      </c>
    </row>
    <row r="92" spans="1:7" ht="26.25" customHeight="1">
      <c r="A92" s="87" t="s">
        <v>113</v>
      </c>
      <c r="B92" s="88" t="s">
        <v>90</v>
      </c>
      <c r="C92" s="88" t="s">
        <v>115</v>
      </c>
      <c r="D92" s="88" t="s">
        <v>7</v>
      </c>
      <c r="E92" s="89">
        <f>E93</f>
        <v>236.4</v>
      </c>
      <c r="F92" s="89">
        <f>F93</f>
        <v>115.5</v>
      </c>
      <c r="G92" s="103">
        <f t="shared" si="5"/>
        <v>48.857868020304565</v>
      </c>
    </row>
    <row r="93" spans="1:7" ht="27" customHeight="1">
      <c r="A93" s="85" t="s">
        <v>87</v>
      </c>
      <c r="B93" s="82" t="s">
        <v>90</v>
      </c>
      <c r="C93" s="82" t="s">
        <v>115</v>
      </c>
      <c r="D93" s="82" t="s">
        <v>58</v>
      </c>
      <c r="E93" s="86">
        <f t="shared" si="6"/>
        <v>236.4</v>
      </c>
      <c r="F93" s="86">
        <f t="shared" si="6"/>
        <v>115.5</v>
      </c>
      <c r="G93" s="51">
        <f t="shared" si="5"/>
        <v>48.857868020304565</v>
      </c>
    </row>
    <row r="94" spans="1:7" ht="36" customHeight="1">
      <c r="A94" s="85" t="s">
        <v>80</v>
      </c>
      <c r="B94" s="82" t="s">
        <v>90</v>
      </c>
      <c r="C94" s="82" t="s">
        <v>115</v>
      </c>
      <c r="D94" s="82" t="s">
        <v>79</v>
      </c>
      <c r="E94" s="86">
        <v>236.4</v>
      </c>
      <c r="F94" s="52">
        <v>115.5</v>
      </c>
      <c r="G94" s="51">
        <f t="shared" si="5"/>
        <v>48.857868020304565</v>
      </c>
    </row>
    <row r="95" spans="1:7" ht="18" customHeight="1">
      <c r="A95" s="34" t="s">
        <v>17</v>
      </c>
      <c r="B95" s="35" t="s">
        <v>18</v>
      </c>
      <c r="C95" s="35" t="s">
        <v>86</v>
      </c>
      <c r="D95" s="35" t="s">
        <v>7</v>
      </c>
      <c r="E95" s="44">
        <f>E96+E105+E101</f>
        <v>1744.0999999999997</v>
      </c>
      <c r="F95" s="44">
        <f>F96+F105+F101</f>
        <v>730.4000000000001</v>
      </c>
      <c r="G95" s="54">
        <f aca="true" t="shared" si="7" ref="G95:G110">F95/E95*100</f>
        <v>41.87833266441145</v>
      </c>
    </row>
    <row r="96" spans="1:7" s="17" customFormat="1" ht="18" customHeight="1">
      <c r="A96" s="25" t="s">
        <v>19</v>
      </c>
      <c r="B96" s="26" t="s">
        <v>20</v>
      </c>
      <c r="C96" s="26" t="s">
        <v>86</v>
      </c>
      <c r="D96" s="26" t="s">
        <v>7</v>
      </c>
      <c r="E96" s="41">
        <f>E97</f>
        <v>111.8</v>
      </c>
      <c r="F96" s="41">
        <f>F97</f>
        <v>46.5</v>
      </c>
      <c r="G96" s="50">
        <f t="shared" si="7"/>
        <v>41.59212880143113</v>
      </c>
    </row>
    <row r="97" spans="1:7" ht="87.75" customHeight="1">
      <c r="A97" s="110" t="s">
        <v>168</v>
      </c>
      <c r="B97" s="93" t="s">
        <v>20</v>
      </c>
      <c r="C97" s="105" t="s">
        <v>117</v>
      </c>
      <c r="D97" s="93" t="s">
        <v>7</v>
      </c>
      <c r="E97" s="99">
        <f>E99</f>
        <v>111.8</v>
      </c>
      <c r="F97" s="99">
        <f>F99</f>
        <v>46.5</v>
      </c>
      <c r="G97" s="103">
        <f t="shared" si="7"/>
        <v>41.59212880143113</v>
      </c>
    </row>
    <row r="98" spans="1:7" ht="47.25" customHeight="1">
      <c r="A98" s="19" t="s">
        <v>116</v>
      </c>
      <c r="B98" s="14" t="s">
        <v>20</v>
      </c>
      <c r="C98" s="88" t="s">
        <v>118</v>
      </c>
      <c r="D98" s="14" t="s">
        <v>7</v>
      </c>
      <c r="E98" s="42">
        <f>E99</f>
        <v>111.8</v>
      </c>
      <c r="F98" s="42">
        <f>F99</f>
        <v>46.5</v>
      </c>
      <c r="G98" s="51">
        <f t="shared" si="7"/>
        <v>41.59212880143113</v>
      </c>
    </row>
    <row r="99" spans="1:7" ht="26.25" customHeight="1">
      <c r="A99" s="18" t="s">
        <v>59</v>
      </c>
      <c r="B99" s="14" t="s">
        <v>20</v>
      </c>
      <c r="C99" s="88" t="s">
        <v>118</v>
      </c>
      <c r="D99" s="14" t="s">
        <v>58</v>
      </c>
      <c r="E99" s="42">
        <f>E100</f>
        <v>111.8</v>
      </c>
      <c r="F99" s="42">
        <f>F100</f>
        <v>46.5</v>
      </c>
      <c r="G99" s="51">
        <f t="shared" si="7"/>
        <v>41.59212880143113</v>
      </c>
    </row>
    <row r="100" spans="1:7" ht="33" customHeight="1">
      <c r="A100" s="18" t="s">
        <v>80</v>
      </c>
      <c r="B100" s="14" t="s">
        <v>20</v>
      </c>
      <c r="C100" s="88" t="s">
        <v>118</v>
      </c>
      <c r="D100" s="14" t="s">
        <v>79</v>
      </c>
      <c r="E100" s="128">
        <v>111.8</v>
      </c>
      <c r="F100" s="129">
        <v>46.5</v>
      </c>
      <c r="G100" s="51">
        <f t="shared" si="7"/>
        <v>41.59212880143113</v>
      </c>
    </row>
    <row r="101" spans="1:7" ht="66" customHeight="1">
      <c r="A101" s="92" t="s">
        <v>144</v>
      </c>
      <c r="B101" s="115" t="s">
        <v>145</v>
      </c>
      <c r="C101" s="105" t="s">
        <v>146</v>
      </c>
      <c r="D101" s="137" t="s">
        <v>66</v>
      </c>
      <c r="E101" s="106">
        <f aca="true" t="shared" si="8" ref="E101:F103">E102</f>
        <v>2.6</v>
      </c>
      <c r="F101" s="106">
        <f t="shared" si="8"/>
        <v>0.5</v>
      </c>
      <c r="G101" s="103">
        <f t="shared" si="7"/>
        <v>19.23076923076923</v>
      </c>
    </row>
    <row r="102" spans="1:7" ht="33" customHeight="1">
      <c r="A102" s="13" t="s">
        <v>147</v>
      </c>
      <c r="B102" s="117" t="s">
        <v>145</v>
      </c>
      <c r="C102" s="88" t="s">
        <v>146</v>
      </c>
      <c r="D102" s="138" t="s">
        <v>66</v>
      </c>
      <c r="E102" s="89">
        <f t="shared" si="8"/>
        <v>2.6</v>
      </c>
      <c r="F102" s="89">
        <f t="shared" si="8"/>
        <v>0.5</v>
      </c>
      <c r="G102" s="51">
        <f t="shared" si="7"/>
        <v>19.23076923076923</v>
      </c>
    </row>
    <row r="103" spans="1:7" ht="16.5" customHeight="1">
      <c r="A103" s="13" t="s">
        <v>65</v>
      </c>
      <c r="B103" s="117" t="s">
        <v>145</v>
      </c>
      <c r="C103" s="88" t="s">
        <v>146</v>
      </c>
      <c r="D103" s="138" t="s">
        <v>66</v>
      </c>
      <c r="E103" s="89">
        <f t="shared" si="8"/>
        <v>2.6</v>
      </c>
      <c r="F103" s="89">
        <f t="shared" si="8"/>
        <v>0.5</v>
      </c>
      <c r="G103" s="51">
        <f t="shared" si="7"/>
        <v>19.23076923076923</v>
      </c>
    </row>
    <row r="104" spans="1:7" ht="33" customHeight="1">
      <c r="A104" s="13" t="s">
        <v>148</v>
      </c>
      <c r="B104" s="117" t="s">
        <v>145</v>
      </c>
      <c r="C104" s="88" t="s">
        <v>146</v>
      </c>
      <c r="D104" s="138" t="s">
        <v>149</v>
      </c>
      <c r="E104" s="89">
        <v>2.6</v>
      </c>
      <c r="F104" s="51">
        <v>0.5</v>
      </c>
      <c r="G104" s="51">
        <f t="shared" si="7"/>
        <v>19.23076923076923</v>
      </c>
    </row>
    <row r="105" spans="1:7" s="12" customFormat="1" ht="13.5" customHeight="1">
      <c r="A105" s="25" t="s">
        <v>21</v>
      </c>
      <c r="B105" s="26" t="s">
        <v>22</v>
      </c>
      <c r="C105" s="26" t="s">
        <v>86</v>
      </c>
      <c r="D105" s="26" t="s">
        <v>7</v>
      </c>
      <c r="E105" s="139">
        <f>E106+E110</f>
        <v>1629.6999999999998</v>
      </c>
      <c r="F105" s="139">
        <f>F106+F110</f>
        <v>683.4000000000001</v>
      </c>
      <c r="G105" s="53">
        <f t="shared" si="7"/>
        <v>41.93409830030068</v>
      </c>
    </row>
    <row r="106" spans="1:7" ht="38.25" customHeight="1">
      <c r="A106" s="94" t="s">
        <v>169</v>
      </c>
      <c r="B106" s="93" t="s">
        <v>22</v>
      </c>
      <c r="C106" s="105" t="s">
        <v>120</v>
      </c>
      <c r="D106" s="93" t="s">
        <v>7</v>
      </c>
      <c r="E106" s="99">
        <f aca="true" t="shared" si="9" ref="E106:F108">E107</f>
        <v>20</v>
      </c>
      <c r="F106" s="99">
        <f t="shared" si="9"/>
        <v>20</v>
      </c>
      <c r="G106" s="103">
        <f t="shared" si="7"/>
        <v>100</v>
      </c>
    </row>
    <row r="107" spans="1:7" ht="33.75" customHeight="1">
      <c r="A107" s="19" t="s">
        <v>119</v>
      </c>
      <c r="B107" s="93" t="s">
        <v>22</v>
      </c>
      <c r="C107" s="88" t="s">
        <v>121</v>
      </c>
      <c r="D107" s="14" t="s">
        <v>7</v>
      </c>
      <c r="E107" s="42">
        <f t="shared" si="9"/>
        <v>20</v>
      </c>
      <c r="F107" s="42">
        <f t="shared" si="9"/>
        <v>20</v>
      </c>
      <c r="G107" s="51">
        <f t="shared" si="7"/>
        <v>100</v>
      </c>
    </row>
    <row r="108" spans="1:7" ht="27" customHeight="1">
      <c r="A108" s="19" t="s">
        <v>59</v>
      </c>
      <c r="B108" s="14" t="s">
        <v>22</v>
      </c>
      <c r="C108" s="88" t="s">
        <v>121</v>
      </c>
      <c r="D108" s="14" t="s">
        <v>58</v>
      </c>
      <c r="E108" s="42">
        <f t="shared" si="9"/>
        <v>20</v>
      </c>
      <c r="F108" s="42">
        <f t="shared" si="9"/>
        <v>20</v>
      </c>
      <c r="G108" s="51">
        <f>F108/E108*100</f>
        <v>100</v>
      </c>
    </row>
    <row r="109" spans="1:7" ht="33.75" customHeight="1">
      <c r="A109" s="18" t="s">
        <v>80</v>
      </c>
      <c r="B109" s="14" t="s">
        <v>22</v>
      </c>
      <c r="C109" s="88" t="s">
        <v>121</v>
      </c>
      <c r="D109" s="14" t="s">
        <v>79</v>
      </c>
      <c r="E109" s="42">
        <v>20</v>
      </c>
      <c r="F109" s="51">
        <v>20</v>
      </c>
      <c r="G109" s="51">
        <f>F109/E109*100</f>
        <v>100</v>
      </c>
    </row>
    <row r="110" spans="1:7" ht="38.25" customHeight="1">
      <c r="A110" s="94" t="s">
        <v>170</v>
      </c>
      <c r="B110" s="111" t="s">
        <v>22</v>
      </c>
      <c r="C110" s="111" t="s">
        <v>130</v>
      </c>
      <c r="D110" s="93" t="s">
        <v>7</v>
      </c>
      <c r="E110" s="99">
        <f>E112+E113+E114+E115</f>
        <v>1609.6999999999998</v>
      </c>
      <c r="F110" s="99">
        <f>F112+F113+F114+F115</f>
        <v>663.4000000000001</v>
      </c>
      <c r="G110" s="103">
        <f t="shared" si="7"/>
        <v>41.21264831956266</v>
      </c>
    </row>
    <row r="111" spans="1:7" ht="12.75">
      <c r="A111" s="80" t="s">
        <v>83</v>
      </c>
      <c r="B111" s="14"/>
      <c r="C111" s="81"/>
      <c r="D111" s="14"/>
      <c r="E111" s="42"/>
      <c r="F111" s="51"/>
      <c r="G111" s="51"/>
    </row>
    <row r="112" spans="1:7" ht="14.25" customHeight="1">
      <c r="A112" s="21" t="s">
        <v>122</v>
      </c>
      <c r="B112" s="14" t="s">
        <v>22</v>
      </c>
      <c r="C112" s="88" t="s">
        <v>126</v>
      </c>
      <c r="D112" s="14" t="s">
        <v>79</v>
      </c>
      <c r="E112" s="42">
        <v>1101.1</v>
      </c>
      <c r="F112" s="51">
        <v>550.7</v>
      </c>
      <c r="G112" s="51">
        <f>F112/E112*100</f>
        <v>50.01362274089548</v>
      </c>
    </row>
    <row r="113" spans="1:7" ht="14.25" customHeight="1">
      <c r="A113" s="18" t="s">
        <v>123</v>
      </c>
      <c r="B113" s="14" t="s">
        <v>22</v>
      </c>
      <c r="C113" s="88" t="s">
        <v>127</v>
      </c>
      <c r="D113" s="14" t="s">
        <v>79</v>
      </c>
      <c r="E113" s="42">
        <v>0</v>
      </c>
      <c r="F113" s="51">
        <v>0</v>
      </c>
      <c r="G113" s="51">
        <v>0</v>
      </c>
    </row>
    <row r="114" spans="1:7" ht="20.25" customHeight="1">
      <c r="A114" s="21" t="s">
        <v>124</v>
      </c>
      <c r="B114" s="126" t="s">
        <v>22</v>
      </c>
      <c r="C114" s="127" t="s">
        <v>128</v>
      </c>
      <c r="D114" s="126" t="s">
        <v>79</v>
      </c>
      <c r="E114" s="128">
        <v>0</v>
      </c>
      <c r="F114" s="129">
        <v>0</v>
      </c>
      <c r="G114" s="51">
        <v>0</v>
      </c>
    </row>
    <row r="115" spans="1:7" ht="15.75" customHeight="1">
      <c r="A115" s="87" t="s">
        <v>125</v>
      </c>
      <c r="B115" s="88" t="s">
        <v>22</v>
      </c>
      <c r="C115" s="88" t="s">
        <v>129</v>
      </c>
      <c r="D115" s="88" t="s">
        <v>79</v>
      </c>
      <c r="E115" s="89">
        <v>508.6</v>
      </c>
      <c r="F115" s="51">
        <v>112.7</v>
      </c>
      <c r="G115" s="51">
        <f aca="true" t="shared" si="10" ref="G115:G124">F115/E115*100</f>
        <v>22.158867479355095</v>
      </c>
    </row>
    <row r="116" spans="1:7" ht="18" customHeight="1">
      <c r="A116" s="112" t="s">
        <v>131</v>
      </c>
      <c r="B116" s="130" t="s">
        <v>132</v>
      </c>
      <c r="C116" s="131" t="s">
        <v>86</v>
      </c>
      <c r="D116" s="132" t="s">
        <v>7</v>
      </c>
      <c r="E116" s="133">
        <f aca="true" t="shared" si="11" ref="E116:F118">E117</f>
        <v>95.3</v>
      </c>
      <c r="F116" s="133">
        <f t="shared" si="11"/>
        <v>28.6</v>
      </c>
      <c r="G116" s="54">
        <f t="shared" si="10"/>
        <v>30.01049317943337</v>
      </c>
    </row>
    <row r="117" spans="1:7" ht="25.5" customHeight="1">
      <c r="A117" s="114" t="s">
        <v>141</v>
      </c>
      <c r="B117" s="115" t="s">
        <v>133</v>
      </c>
      <c r="C117" s="105" t="s">
        <v>134</v>
      </c>
      <c r="D117" s="116" t="s">
        <v>7</v>
      </c>
      <c r="E117" s="97">
        <f t="shared" si="11"/>
        <v>95.3</v>
      </c>
      <c r="F117" s="97">
        <f t="shared" si="11"/>
        <v>28.6</v>
      </c>
      <c r="G117" s="103">
        <f t="shared" si="10"/>
        <v>30.01049317943337</v>
      </c>
    </row>
    <row r="118" spans="1:7" ht="27" customHeight="1">
      <c r="A118" s="13" t="s">
        <v>59</v>
      </c>
      <c r="B118" s="117" t="s">
        <v>133</v>
      </c>
      <c r="C118" s="88" t="s">
        <v>134</v>
      </c>
      <c r="D118" s="118" t="s">
        <v>58</v>
      </c>
      <c r="E118" s="83">
        <f t="shared" si="11"/>
        <v>95.3</v>
      </c>
      <c r="F118" s="83">
        <f t="shared" si="11"/>
        <v>28.6</v>
      </c>
      <c r="G118" s="51">
        <f t="shared" si="10"/>
        <v>30.01049317943337</v>
      </c>
    </row>
    <row r="119" spans="1:7" ht="38.25" customHeight="1">
      <c r="A119" s="13" t="s">
        <v>80</v>
      </c>
      <c r="B119" s="117" t="s">
        <v>133</v>
      </c>
      <c r="C119" s="88" t="s">
        <v>134</v>
      </c>
      <c r="D119" s="118" t="s">
        <v>79</v>
      </c>
      <c r="E119" s="83">
        <v>95.3</v>
      </c>
      <c r="F119" s="51">
        <v>28.6</v>
      </c>
      <c r="G119" s="51">
        <f t="shared" si="10"/>
        <v>30.01049317943337</v>
      </c>
    </row>
    <row r="120" spans="1:7" ht="15" customHeight="1">
      <c r="A120" s="75" t="s">
        <v>34</v>
      </c>
      <c r="B120" s="76" t="s">
        <v>35</v>
      </c>
      <c r="C120" s="76" t="s">
        <v>86</v>
      </c>
      <c r="D120" s="76" t="s">
        <v>7</v>
      </c>
      <c r="E120" s="77">
        <f aca="true" t="shared" si="12" ref="E120:F123">E121</f>
        <v>1</v>
      </c>
      <c r="F120" s="77">
        <f t="shared" si="12"/>
        <v>1</v>
      </c>
      <c r="G120" s="54">
        <f t="shared" si="10"/>
        <v>100</v>
      </c>
    </row>
    <row r="121" spans="1:7" ht="18" customHeight="1">
      <c r="A121" s="71" t="s">
        <v>142</v>
      </c>
      <c r="B121" s="72" t="s">
        <v>23</v>
      </c>
      <c r="C121" s="72" t="s">
        <v>86</v>
      </c>
      <c r="D121" s="72" t="s">
        <v>7</v>
      </c>
      <c r="E121" s="73">
        <f t="shared" si="12"/>
        <v>1</v>
      </c>
      <c r="F121" s="73">
        <f t="shared" si="12"/>
        <v>1</v>
      </c>
      <c r="G121" s="74">
        <f t="shared" si="10"/>
        <v>100</v>
      </c>
    </row>
    <row r="122" spans="1:7" ht="78" customHeight="1">
      <c r="A122" s="55" t="s">
        <v>31</v>
      </c>
      <c r="B122" s="14" t="s">
        <v>23</v>
      </c>
      <c r="C122" s="14" t="s">
        <v>96</v>
      </c>
      <c r="D122" s="14" t="s">
        <v>7</v>
      </c>
      <c r="E122" s="42">
        <f t="shared" si="12"/>
        <v>1</v>
      </c>
      <c r="F122" s="42">
        <f t="shared" si="12"/>
        <v>1</v>
      </c>
      <c r="G122" s="58">
        <f t="shared" si="10"/>
        <v>100</v>
      </c>
    </row>
    <row r="123" spans="1:7" ht="15.75" customHeight="1">
      <c r="A123" s="21" t="s">
        <v>69</v>
      </c>
      <c r="B123" s="14" t="s">
        <v>23</v>
      </c>
      <c r="C123" s="14" t="s">
        <v>96</v>
      </c>
      <c r="D123" s="14" t="s">
        <v>60</v>
      </c>
      <c r="E123" s="42">
        <f t="shared" si="12"/>
        <v>1</v>
      </c>
      <c r="F123" s="42">
        <f t="shared" si="12"/>
        <v>1</v>
      </c>
      <c r="G123" s="58">
        <f t="shared" si="10"/>
        <v>100</v>
      </c>
    </row>
    <row r="124" spans="1:7" ht="15.75" customHeight="1">
      <c r="A124" s="21" t="s">
        <v>75</v>
      </c>
      <c r="B124" s="14" t="s">
        <v>23</v>
      </c>
      <c r="C124" s="14" t="s">
        <v>96</v>
      </c>
      <c r="D124" s="14" t="s">
        <v>76</v>
      </c>
      <c r="E124" s="42">
        <v>1</v>
      </c>
      <c r="F124" s="51">
        <v>1</v>
      </c>
      <c r="G124" s="58">
        <f t="shared" si="10"/>
        <v>100</v>
      </c>
    </row>
    <row r="125" spans="1:7" ht="12.75">
      <c r="A125" s="36" t="s">
        <v>45</v>
      </c>
      <c r="B125" s="32" t="s">
        <v>46</v>
      </c>
      <c r="C125" s="32" t="s">
        <v>86</v>
      </c>
      <c r="D125" s="32" t="s">
        <v>7</v>
      </c>
      <c r="E125" s="43">
        <f>E126+E130</f>
        <v>4167.4</v>
      </c>
      <c r="F125" s="43">
        <f>F126+F130</f>
        <v>1416</v>
      </c>
      <c r="G125" s="49">
        <f aca="true" t="shared" si="13" ref="G125:G139">F125/E125*100</f>
        <v>33.97801986850315</v>
      </c>
    </row>
    <row r="126" spans="1:7" ht="12.75">
      <c r="A126" s="69" t="s">
        <v>47</v>
      </c>
      <c r="B126" s="66" t="s">
        <v>48</v>
      </c>
      <c r="C126" s="66" t="s">
        <v>86</v>
      </c>
      <c r="D126" s="66" t="s">
        <v>7</v>
      </c>
      <c r="E126" s="45">
        <f aca="true" t="shared" si="14" ref="E126:F128">E127</f>
        <v>3689.5</v>
      </c>
      <c r="F126" s="67">
        <f t="shared" si="14"/>
        <v>1200</v>
      </c>
      <c r="G126" s="67">
        <f t="shared" si="13"/>
        <v>32.52473234855672</v>
      </c>
    </row>
    <row r="127" spans="1:7" ht="78.75" customHeight="1">
      <c r="A127" s="55" t="s">
        <v>31</v>
      </c>
      <c r="B127" s="14" t="s">
        <v>48</v>
      </c>
      <c r="C127" s="14" t="s">
        <v>96</v>
      </c>
      <c r="D127" s="14" t="s">
        <v>7</v>
      </c>
      <c r="E127" s="42">
        <f t="shared" si="14"/>
        <v>3689.5</v>
      </c>
      <c r="F127" s="42">
        <f t="shared" si="14"/>
        <v>1200</v>
      </c>
      <c r="G127" s="51">
        <f t="shared" si="13"/>
        <v>32.52473234855672</v>
      </c>
    </row>
    <row r="128" spans="1:7" ht="14.25" customHeight="1">
      <c r="A128" s="87" t="s">
        <v>69</v>
      </c>
      <c r="B128" s="118" t="s">
        <v>48</v>
      </c>
      <c r="C128" s="14" t="s">
        <v>96</v>
      </c>
      <c r="D128" s="14" t="s">
        <v>60</v>
      </c>
      <c r="E128" s="42">
        <f t="shared" si="14"/>
        <v>3689.5</v>
      </c>
      <c r="F128" s="42">
        <f t="shared" si="14"/>
        <v>1200</v>
      </c>
      <c r="G128" s="51">
        <f t="shared" si="13"/>
        <v>32.52473234855672</v>
      </c>
    </row>
    <row r="129" spans="1:7" ht="18" customHeight="1">
      <c r="A129" s="87" t="s">
        <v>75</v>
      </c>
      <c r="B129" s="88" t="s">
        <v>48</v>
      </c>
      <c r="C129" s="14" t="s">
        <v>96</v>
      </c>
      <c r="D129" s="14" t="s">
        <v>76</v>
      </c>
      <c r="E129" s="42">
        <v>3689.5</v>
      </c>
      <c r="F129" s="51">
        <v>1200</v>
      </c>
      <c r="G129" s="51">
        <f t="shared" si="13"/>
        <v>32.52473234855672</v>
      </c>
    </row>
    <row r="130" spans="1:7" ht="23.25">
      <c r="A130" s="71" t="s">
        <v>55</v>
      </c>
      <c r="B130" s="72" t="s">
        <v>54</v>
      </c>
      <c r="C130" s="66" t="s">
        <v>86</v>
      </c>
      <c r="D130" s="66" t="s">
        <v>7</v>
      </c>
      <c r="E130" s="45">
        <f aca="true" t="shared" si="15" ref="E130:F132">E131</f>
        <v>477.9</v>
      </c>
      <c r="F130" s="45">
        <f t="shared" si="15"/>
        <v>216</v>
      </c>
      <c r="G130" s="67">
        <f>F130/E130*100</f>
        <v>45.19774011299435</v>
      </c>
    </row>
    <row r="131" spans="1:7" ht="78" customHeight="1">
      <c r="A131" s="55" t="s">
        <v>31</v>
      </c>
      <c r="B131" s="14" t="s">
        <v>54</v>
      </c>
      <c r="C131" s="14" t="s">
        <v>96</v>
      </c>
      <c r="D131" s="14" t="s">
        <v>7</v>
      </c>
      <c r="E131" s="42">
        <f t="shared" si="15"/>
        <v>477.9</v>
      </c>
      <c r="F131" s="42">
        <f t="shared" si="15"/>
        <v>216</v>
      </c>
      <c r="G131" s="51">
        <f>F131/E131*100</f>
        <v>45.19774011299435</v>
      </c>
    </row>
    <row r="132" spans="1:7" ht="12.75">
      <c r="A132" s="21" t="s">
        <v>69</v>
      </c>
      <c r="B132" s="14" t="s">
        <v>54</v>
      </c>
      <c r="C132" s="14" t="s">
        <v>96</v>
      </c>
      <c r="D132" s="14" t="s">
        <v>60</v>
      </c>
      <c r="E132" s="42">
        <f t="shared" si="15"/>
        <v>477.9</v>
      </c>
      <c r="F132" s="42">
        <f t="shared" si="15"/>
        <v>216</v>
      </c>
      <c r="G132" s="51">
        <f>F132/E132*100</f>
        <v>45.19774011299435</v>
      </c>
    </row>
    <row r="133" spans="1:7" ht="12.75">
      <c r="A133" s="21" t="s">
        <v>75</v>
      </c>
      <c r="B133" s="14" t="s">
        <v>54</v>
      </c>
      <c r="C133" s="14" t="s">
        <v>96</v>
      </c>
      <c r="D133" s="14" t="s">
        <v>76</v>
      </c>
      <c r="E133" s="42">
        <v>477.9</v>
      </c>
      <c r="F133" s="51">
        <v>216</v>
      </c>
      <c r="G133" s="51">
        <f>F133/E133*100</f>
        <v>45.19774011299435</v>
      </c>
    </row>
    <row r="134" spans="1:7" s="20" customFormat="1" ht="16.5" customHeight="1">
      <c r="A134" s="36" t="s">
        <v>24</v>
      </c>
      <c r="B134" s="32" t="s">
        <v>25</v>
      </c>
      <c r="C134" s="32" t="s">
        <v>86</v>
      </c>
      <c r="D134" s="32" t="s">
        <v>7</v>
      </c>
      <c r="E134" s="43">
        <f>E135+E140</f>
        <v>513.8</v>
      </c>
      <c r="F134" s="43">
        <f>F135</f>
        <v>209.5</v>
      </c>
      <c r="G134" s="49">
        <f t="shared" si="13"/>
        <v>40.774620474892956</v>
      </c>
    </row>
    <row r="135" spans="1:7" s="17" customFormat="1" ht="14.25" customHeight="1">
      <c r="A135" s="136" t="s">
        <v>26</v>
      </c>
      <c r="B135" s="26" t="s">
        <v>27</v>
      </c>
      <c r="C135" s="26" t="s">
        <v>86</v>
      </c>
      <c r="D135" s="26" t="s">
        <v>7</v>
      </c>
      <c r="E135" s="41">
        <f>E139</f>
        <v>502.8</v>
      </c>
      <c r="F135" s="41">
        <f>F139</f>
        <v>209.5</v>
      </c>
      <c r="G135" s="50">
        <f t="shared" si="13"/>
        <v>41.666666666666664</v>
      </c>
    </row>
    <row r="136" spans="1:7" ht="34.5">
      <c r="A136" s="122" t="s">
        <v>160</v>
      </c>
      <c r="B136" s="93" t="s">
        <v>27</v>
      </c>
      <c r="C136" s="93" t="s">
        <v>95</v>
      </c>
      <c r="D136" s="93" t="s">
        <v>7</v>
      </c>
      <c r="E136" s="97">
        <f aca="true" t="shared" si="16" ref="E136:F138">E137</f>
        <v>502.8</v>
      </c>
      <c r="F136" s="97">
        <f t="shared" si="16"/>
        <v>209.5</v>
      </c>
      <c r="G136" s="100">
        <f t="shared" si="13"/>
        <v>41.666666666666664</v>
      </c>
    </row>
    <row r="137" spans="1:7" ht="37.5" customHeight="1">
      <c r="A137" s="78" t="s">
        <v>143</v>
      </c>
      <c r="B137" s="14" t="s">
        <v>27</v>
      </c>
      <c r="C137" s="14" t="s">
        <v>135</v>
      </c>
      <c r="D137" s="14" t="s">
        <v>7</v>
      </c>
      <c r="E137" s="83">
        <f t="shared" si="16"/>
        <v>502.8</v>
      </c>
      <c r="F137" s="83">
        <f t="shared" si="16"/>
        <v>209.5</v>
      </c>
      <c r="G137" s="52">
        <f t="shared" si="13"/>
        <v>41.666666666666664</v>
      </c>
    </row>
    <row r="138" spans="1:7" ht="15" customHeight="1">
      <c r="A138" s="121" t="s">
        <v>84</v>
      </c>
      <c r="B138" s="81" t="s">
        <v>27</v>
      </c>
      <c r="C138" s="14" t="s">
        <v>135</v>
      </c>
      <c r="D138" s="14" t="s">
        <v>70</v>
      </c>
      <c r="E138" s="83">
        <f t="shared" si="16"/>
        <v>502.8</v>
      </c>
      <c r="F138" s="83">
        <f t="shared" si="16"/>
        <v>209.5</v>
      </c>
      <c r="G138" s="52">
        <f t="shared" si="13"/>
        <v>41.666666666666664</v>
      </c>
    </row>
    <row r="139" spans="1:7" ht="24.75" customHeight="1">
      <c r="A139" s="87" t="s">
        <v>85</v>
      </c>
      <c r="B139" s="142" t="s">
        <v>27</v>
      </c>
      <c r="C139" s="126" t="s">
        <v>135</v>
      </c>
      <c r="D139" s="118" t="s">
        <v>136</v>
      </c>
      <c r="E139" s="83">
        <v>502.8</v>
      </c>
      <c r="F139" s="51">
        <v>209.5</v>
      </c>
      <c r="G139" s="52">
        <f t="shared" si="13"/>
        <v>41.666666666666664</v>
      </c>
    </row>
    <row r="140" spans="1:7" ht="17.25" customHeight="1">
      <c r="A140" s="143" t="s">
        <v>155</v>
      </c>
      <c r="B140" s="124" t="s">
        <v>154</v>
      </c>
      <c r="C140" s="124" t="s">
        <v>157</v>
      </c>
      <c r="D140" s="144" t="s">
        <v>7</v>
      </c>
      <c r="E140" s="41">
        <f aca="true" t="shared" si="17" ref="E140:F142">E141</f>
        <v>11</v>
      </c>
      <c r="F140" s="41">
        <f t="shared" si="17"/>
        <v>0</v>
      </c>
      <c r="G140" s="53">
        <v>0</v>
      </c>
    </row>
    <row r="141" spans="1:11" ht="60" customHeight="1">
      <c r="A141" s="141" t="s">
        <v>153</v>
      </c>
      <c r="B141" s="88" t="s">
        <v>154</v>
      </c>
      <c r="C141" s="88" t="s">
        <v>158</v>
      </c>
      <c r="D141" s="118" t="s">
        <v>7</v>
      </c>
      <c r="E141" s="42">
        <f t="shared" si="17"/>
        <v>11</v>
      </c>
      <c r="F141" s="42">
        <f t="shared" si="17"/>
        <v>0</v>
      </c>
      <c r="G141" s="52">
        <v>0</v>
      </c>
      <c r="K141" t="s">
        <v>53</v>
      </c>
    </row>
    <row r="142" spans="1:7" ht="19.5" customHeight="1">
      <c r="A142" s="141" t="s">
        <v>84</v>
      </c>
      <c r="B142" s="88" t="s">
        <v>154</v>
      </c>
      <c r="C142" s="88" t="s">
        <v>158</v>
      </c>
      <c r="D142" s="118" t="s">
        <v>70</v>
      </c>
      <c r="E142" s="42">
        <f t="shared" si="17"/>
        <v>11</v>
      </c>
      <c r="F142" s="42">
        <f t="shared" si="17"/>
        <v>0</v>
      </c>
      <c r="G142" s="52">
        <v>0</v>
      </c>
    </row>
    <row r="143" spans="1:7" ht="24.75" customHeight="1">
      <c r="A143" s="141" t="s">
        <v>156</v>
      </c>
      <c r="B143" s="88" t="s">
        <v>154</v>
      </c>
      <c r="C143" s="88" t="s">
        <v>158</v>
      </c>
      <c r="D143" s="118" t="s">
        <v>159</v>
      </c>
      <c r="E143" s="42">
        <v>11</v>
      </c>
      <c r="F143" s="51">
        <v>0</v>
      </c>
      <c r="G143" s="52">
        <v>0</v>
      </c>
    </row>
    <row r="144" spans="1:7" s="20" customFormat="1" ht="17.25" customHeight="1">
      <c r="A144" s="119" t="s">
        <v>49</v>
      </c>
      <c r="B144" s="113" t="s">
        <v>28</v>
      </c>
      <c r="C144" s="120" t="s">
        <v>86</v>
      </c>
      <c r="D144" s="32" t="s">
        <v>7</v>
      </c>
      <c r="E144" s="43">
        <v>26.6</v>
      </c>
      <c r="F144" s="54">
        <v>17.3</v>
      </c>
      <c r="G144" s="54">
        <f aca="true" t="shared" si="18" ref="G144:G149">F144/E144*100</f>
        <v>65.0375939849624</v>
      </c>
    </row>
    <row r="145" spans="1:7" s="20" customFormat="1" ht="15.75" customHeight="1">
      <c r="A145" s="59" t="s">
        <v>50</v>
      </c>
      <c r="B145" s="60">
        <v>1101</v>
      </c>
      <c r="C145" s="61" t="s">
        <v>86</v>
      </c>
      <c r="D145" s="61" t="s">
        <v>7</v>
      </c>
      <c r="E145" s="62">
        <v>26.6</v>
      </c>
      <c r="F145" s="53">
        <v>17.3</v>
      </c>
      <c r="G145" s="53">
        <f t="shared" si="18"/>
        <v>65.0375939849624</v>
      </c>
    </row>
    <row r="146" spans="1:7" s="16" customFormat="1" ht="82.5" customHeight="1">
      <c r="A146" s="55" t="s">
        <v>31</v>
      </c>
      <c r="B146" s="56" t="s">
        <v>51</v>
      </c>
      <c r="C146" s="56" t="s">
        <v>96</v>
      </c>
      <c r="D146" s="56" t="s">
        <v>7</v>
      </c>
      <c r="E146" s="57">
        <v>26.6</v>
      </c>
      <c r="F146" s="58">
        <v>17.3</v>
      </c>
      <c r="G146" s="52">
        <f t="shared" si="18"/>
        <v>65.0375939849624</v>
      </c>
    </row>
    <row r="147" spans="1:7" s="12" customFormat="1" ht="15.75" customHeight="1">
      <c r="A147" s="19" t="s">
        <v>69</v>
      </c>
      <c r="B147" s="14" t="s">
        <v>51</v>
      </c>
      <c r="C147" s="14" t="s">
        <v>96</v>
      </c>
      <c r="D147" s="14" t="s">
        <v>60</v>
      </c>
      <c r="E147" s="42">
        <v>26.6</v>
      </c>
      <c r="F147" s="52">
        <v>17.3</v>
      </c>
      <c r="G147" s="51">
        <f t="shared" si="18"/>
        <v>65.0375939849624</v>
      </c>
    </row>
    <row r="148" spans="1:7" s="12" customFormat="1" ht="15.75" customHeight="1">
      <c r="A148" s="19" t="s">
        <v>75</v>
      </c>
      <c r="B148" s="14" t="s">
        <v>27</v>
      </c>
      <c r="C148" s="14" t="s">
        <v>96</v>
      </c>
      <c r="D148" s="14" t="s">
        <v>76</v>
      </c>
      <c r="E148" s="42">
        <v>26.6</v>
      </c>
      <c r="F148" s="52">
        <v>17.3</v>
      </c>
      <c r="G148" s="51">
        <f t="shared" si="18"/>
        <v>65.0375939849624</v>
      </c>
    </row>
    <row r="149" spans="1:7" s="22" customFormat="1" ht="18" customHeight="1">
      <c r="A149" s="37" t="s">
        <v>29</v>
      </c>
      <c r="B149" s="38" t="s">
        <v>30</v>
      </c>
      <c r="C149" s="38" t="s">
        <v>6</v>
      </c>
      <c r="D149" s="38" t="s">
        <v>7</v>
      </c>
      <c r="E149" s="46">
        <f>E16+E51+E58+E79+E95+E116+E120+E125+E134+E144</f>
        <v>13781.599999999997</v>
      </c>
      <c r="F149" s="46">
        <f>F16+F51+F58+F79+F95+F116+F120+F125+F134+F144</f>
        <v>5383.6</v>
      </c>
      <c r="G149" s="70">
        <f t="shared" si="18"/>
        <v>39.0636791083764</v>
      </c>
    </row>
    <row r="150" spans="1:5" ht="12.75">
      <c r="A150" s="23"/>
      <c r="B150" s="5"/>
      <c r="C150" s="6"/>
      <c r="D150" s="6"/>
      <c r="E150" s="24"/>
    </row>
  </sheetData>
  <sheetProtection/>
  <mergeCells count="14">
    <mergeCell ref="C1:G1"/>
    <mergeCell ref="A9:G10"/>
    <mergeCell ref="A11:E11"/>
    <mergeCell ref="F13:F14"/>
    <mergeCell ref="E13:E14"/>
    <mergeCell ref="C2:G2"/>
    <mergeCell ref="C4:G4"/>
    <mergeCell ref="A13:A14"/>
    <mergeCell ref="B13:B14"/>
    <mergeCell ref="C13:C14"/>
    <mergeCell ref="D13:D14"/>
    <mergeCell ref="C3:G3"/>
    <mergeCell ref="C5:G5"/>
    <mergeCell ref="G13:G14"/>
  </mergeCells>
  <printOptions horizontalCentered="1"/>
  <pageMargins left="0.5701388888888889" right="0.31527777777777777" top="0.1902777777777778" bottom="0.3701388888888889" header="0.33" footer="0.1701388888888889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2023-07-31T05:51:39Z</cp:lastPrinted>
  <dcterms:created xsi:type="dcterms:W3CDTF">2008-10-13T07:19:25Z</dcterms:created>
  <dcterms:modified xsi:type="dcterms:W3CDTF">2023-07-31T05:51:41Z</dcterms:modified>
  <cp:category/>
  <cp:version/>
  <cp:contentType/>
  <cp:contentStatus/>
</cp:coreProperties>
</file>