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448" tabRatio="599" activeTab="0"/>
  </bookViews>
  <sheets>
    <sheet name="Прил 3" sheetId="1" r:id="rId1"/>
  </sheets>
  <definedNames>
    <definedName name="_xlnm.Print_Titles" localSheetId="0">'Прил 3'!$11:$12</definedName>
  </definedNames>
  <calcPr fullCalcOnLoad="1"/>
</workbook>
</file>

<file path=xl/sharedStrings.xml><?xml version="1.0" encoding="utf-8"?>
<sst xmlns="http://schemas.openxmlformats.org/spreadsheetml/2006/main" count="78" uniqueCount="77">
  <si>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</si>
  <si>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</si>
  <si>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</si>
  <si>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</si>
  <si>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</si>
  <si>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</si>
  <si>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</si>
  <si>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</si>
  <si>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</si>
  <si>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</si>
  <si>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</si>
  <si>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</si>
  <si>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</si>
  <si>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</si>
  <si>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</si>
  <si>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0501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</si>
  <si>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</si>
  <si>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</si>
  <si>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</si>
  <si>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</si>
  <si>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</si>
  <si>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</si>
  <si>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</si>
  <si>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</si>
  <si>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</si>
  <si>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</si>
  <si>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</si>
  <si>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(тыс. руб.)</t>
  </si>
  <si>
    <t>Наименование</t>
  </si>
  <si>
    <t>ИТОГО РАСХОДОВ</t>
  </si>
  <si>
    <t>Субсидии бюджетам субъектов Российской Федерации и муниципальных образований (межбюджетные субсидии)</t>
  </si>
  <si>
    <t>1102</t>
  </si>
  <si>
    <t>Исполнение бюджета муниципального образования Сарыевское</t>
  </si>
  <si>
    <t>% исполнения</t>
  </si>
  <si>
    <t xml:space="preserve">                                                                                                                        Приложение №2</t>
  </si>
  <si>
    <t xml:space="preserve">  Вязниковского района Владимирской области по разделам и подразделам</t>
  </si>
  <si>
    <t>0106</t>
  </si>
  <si>
    <t>Национальная экономика</t>
  </si>
  <si>
    <t>0400</t>
  </si>
  <si>
    <t>0409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</si>
  <si>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</si>
  <si>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</si>
  <si>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</si>
  <si>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</si>
  <si>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</si>
  <si>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1101</t>
  </si>
  <si>
    <t>Физическая культура</t>
  </si>
  <si>
    <t xml:space="preserve">                                                                                                                     к постановлению администрации</t>
  </si>
  <si>
    <t xml:space="preserve"> </t>
  </si>
  <si>
    <t>Другие вопросы в области национальной экономики</t>
  </si>
  <si>
    <t>0412</t>
  </si>
  <si>
    <t>Другие вопросы в области культуры, кинематографии</t>
  </si>
  <si>
    <t>0804</t>
  </si>
  <si>
    <t>Резервные фонды</t>
  </si>
  <si>
    <t>0111</t>
  </si>
  <si>
    <t>Другие общегосударственные вопросы</t>
  </si>
  <si>
    <t>0113</t>
  </si>
  <si>
    <t>Связь и информатика</t>
  </si>
  <si>
    <t>0410</t>
  </si>
  <si>
    <t>Охрана окружающей среды</t>
  </si>
  <si>
    <t>0600</t>
  </si>
  <si>
    <t>0605</t>
  </si>
  <si>
    <t>Другие вопросы в области охраны окружающей среды</t>
  </si>
  <si>
    <t xml:space="preserve">Молодежная политика </t>
  </si>
  <si>
    <t>0314</t>
  </si>
  <si>
    <t>Другие вопросы в области национальной безопастности и правоохранительной деятельности</t>
  </si>
  <si>
    <t>Дорожное хозяйство</t>
  </si>
  <si>
    <t>Коммунальное хозяйство</t>
  </si>
  <si>
    <t>0502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</si>
  <si>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</si>
  <si>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пожарная безопастность</t>
  </si>
  <si>
    <t xml:space="preserve">План                   на 2023 год       </t>
  </si>
  <si>
    <t>Социальное обеспечение населения</t>
  </si>
  <si>
    <t>1003</t>
  </si>
  <si>
    <t xml:space="preserve">  функциональной классификации  расходов за 1 полугодие 2023 года</t>
  </si>
  <si>
    <t>Исполнено за 1 полугодие 2023 года</t>
  </si>
  <si>
    <t xml:space="preserve">                                                                                                                     от 14.07.2023 года № 51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</si>
</sst>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.00000000"/>
    <numFmt numFmtId="183" formatCode="0.0"/>
    <numFmt numFmtId="184" formatCode="_-* #,##0.0_р_._-;\-* #,##0.0_р_._-;_-* &quot;-&quot;??_р_._-;_-@_-"/>
    <numFmt numFmtId="185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8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183" fontId="6" fillId="0" borderId="0" xfId="0" applyNumberFormat="1" applyFont="1" applyFill="1" applyBorder="1" applyAlignment="1">
      <alignment horizontal="center"/>
    </xf>
    <xf numFmtId="185" fontId="7" fillId="0" borderId="10" xfId="60" applyNumberFormat="1" applyFont="1" applyBorder="1" applyAlignment="1">
      <alignment horizontal="center"/>
    </xf>
    <xf numFmtId="185" fontId="8" fillId="0" borderId="10" xfId="0" applyNumberFormat="1" applyFont="1" applyBorder="1" applyAlignment="1">
      <alignment horizontal="center"/>
    </xf>
    <xf numFmtId="185" fontId="7" fillId="0" borderId="10" xfId="0" applyNumberFormat="1" applyFont="1" applyBorder="1" applyAlignment="1">
      <alignment horizontal="center"/>
    </xf>
    <xf numFmtId="185" fontId="8" fillId="0" borderId="10" xfId="0" applyNumberFormat="1" applyFont="1" applyFill="1" applyBorder="1" applyAlignment="1">
      <alignment horizontal="center"/>
    </xf>
    <xf numFmtId="185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3">
      <selection activeCell="I8" sqref="I8"/>
    </sheetView>
  </sheetViews>
  <sheetFormatPr defaultColWidth="9.00390625" defaultRowHeight="12.75"/>
  <cols>
    <col min="1" max="1" width="45.625" style="0" customWidth="1"/>
    <col min="2" max="3" width="11.50390625" style="0" customWidth="1"/>
    <col min="4" max="4" width="14.00390625" style="0" customWidth="1"/>
    <col min="5" max="5" width="9.50390625" style="0" customWidth="1"/>
  </cols>
  <sheetData>
    <row r="1" spans="1:5" ht="12.75">
      <c r="A1" s="33" t="s">
        <v>34</v>
      </c>
      <c r="B1" s="33"/>
      <c r="C1" s="33"/>
      <c r="D1" s="33"/>
      <c r="E1" s="33"/>
    </row>
    <row r="2" spans="1:5" ht="12.75">
      <c r="A2" s="34" t="s">
        <v>47</v>
      </c>
      <c r="B2" s="34"/>
      <c r="C2" s="34"/>
      <c r="D2" s="34"/>
      <c r="E2" s="34"/>
    </row>
    <row r="3" spans="1:5" ht="12.75">
      <c r="A3" s="34" t="s">
        <v>76</v>
      </c>
      <c r="B3" s="34"/>
      <c r="C3" s="34"/>
      <c r="D3" s="34"/>
      <c r="E3" s="34"/>
    </row>
    <row r="4" spans="1:5" ht="6.75" customHeight="1">
      <c r="A4" s="35" t="s">
        <v>48</v>
      </c>
      <c r="B4" s="35"/>
      <c r="C4" s="35"/>
      <c r="D4" s="35"/>
      <c r="E4" s="35"/>
    </row>
    <row r="5" spans="1:5" ht="2.25" customHeight="1">
      <c r="A5" s="35" t="s">
        <v>48</v>
      </c>
      <c r="B5" s="35"/>
      <c r="C5" s="35"/>
      <c r="D5" s="35"/>
      <c r="E5" s="35"/>
    </row>
    <row r="6" spans="1:5" ht="15">
      <c r="A6" s="38" t="s">
        <v>32</v>
      </c>
      <c r="B6" s="38"/>
      <c r="C6" s="38"/>
      <c r="D6" s="38"/>
      <c r="E6" s="38"/>
    </row>
    <row r="7" spans="1:5" ht="15">
      <c r="A7" s="38" t="s">
        <v>35</v>
      </c>
      <c r="B7" s="38"/>
      <c r="C7" s="38"/>
      <c r="D7" s="38"/>
      <c r="E7" s="38"/>
    </row>
    <row r="8" spans="1:5" ht="15">
      <c r="A8" s="39" t="s">
        <v>74</v>
      </c>
      <c r="B8" s="39"/>
      <c r="C8" s="39"/>
      <c r="D8" s="39"/>
      <c r="E8" s="39"/>
    </row>
    <row r="9" spans="1:5" ht="7.5" customHeight="1">
      <c r="A9" s="39"/>
      <c r="B9" s="39"/>
      <c r="C9" s="39"/>
      <c r="D9" s="39"/>
      <c r="E9" s="39"/>
    </row>
    <row r="10" spans="1:5" ht="9.75" customHeight="1">
      <c r="A10" s="7"/>
      <c r="B10" s="8"/>
      <c r="C10" s="9"/>
      <c r="D10" s="25"/>
      <c r="E10" s="25" t="s">
        <v>27</v>
      </c>
    </row>
    <row r="11" spans="1:5" ht="12.75">
      <c r="A11" s="40" t="s">
        <v>28</v>
      </c>
      <c r="B11" s="42" t="s">
        <v>9</v>
      </c>
      <c r="C11" s="36" t="s">
        <v>71</v>
      </c>
      <c r="D11" s="36" t="s">
        <v>75</v>
      </c>
      <c r="E11" s="36" t="s">
        <v>33</v>
      </c>
    </row>
    <row r="12" spans="1:5" ht="33" customHeight="1">
      <c r="A12" s="41"/>
      <c r="B12" s="43"/>
      <c r="C12" s="37"/>
      <c r="D12" s="37"/>
      <c r="E12" s="37"/>
    </row>
    <row r="13" spans="1:5" ht="17.25" customHeight="1">
      <c r="A13" s="10" t="s">
        <v>16</v>
      </c>
      <c r="B13" s="11" t="s">
        <v>17</v>
      </c>
      <c r="C13" s="27">
        <f>C14+C15+C16+C17</f>
        <v>4687.8</v>
      </c>
      <c r="D13" s="27">
        <f>D14+D15+D16+D17</f>
        <v>1974.1999999999998</v>
      </c>
      <c r="E13" s="12">
        <f aca="true" t="shared" si="0" ref="E13:E41">D13/C13*100</f>
        <v>42.113571398097186</v>
      </c>
    </row>
    <row r="14" spans="1:5" ht="51.75" customHeight="1">
      <c r="A14" s="32" t="s">
        <v>18</v>
      </c>
      <c r="B14" s="14" t="s">
        <v>10</v>
      </c>
      <c r="C14" s="28">
        <v>3861.8</v>
      </c>
      <c r="D14" s="15">
        <v>1363.8</v>
      </c>
      <c r="E14" s="15">
        <f t="shared" si="0"/>
        <v>35.31513801854057</v>
      </c>
    </row>
    <row r="15" spans="1:5" ht="40.5" customHeight="1">
      <c r="A15" s="32" t="s">
        <v>69</v>
      </c>
      <c r="B15" s="14" t="s">
        <v>36</v>
      </c>
      <c r="C15" s="28">
        <v>241</v>
      </c>
      <c r="D15" s="15">
        <v>120</v>
      </c>
      <c r="E15" s="15">
        <f>D15/C15*100</f>
        <v>49.79253112033195</v>
      </c>
    </row>
    <row r="16" spans="1:5" ht="12.75" customHeight="1">
      <c r="A16" s="32" t="s">
        <v>53</v>
      </c>
      <c r="B16" s="14" t="s">
        <v>54</v>
      </c>
      <c r="C16" s="28">
        <v>5</v>
      </c>
      <c r="D16" s="15">
        <v>0</v>
      </c>
      <c r="E16" s="15">
        <f>D16/C16*100</f>
        <v>0</v>
      </c>
    </row>
    <row r="17" spans="1:5" ht="13.5" customHeight="1">
      <c r="A17" s="32" t="s">
        <v>55</v>
      </c>
      <c r="B17" s="14" t="s">
        <v>56</v>
      </c>
      <c r="C17" s="28">
        <v>580</v>
      </c>
      <c r="D17" s="15">
        <v>490.4</v>
      </c>
      <c r="E17" s="15">
        <f>D17/C17*100</f>
        <v>84.55172413793103</v>
      </c>
    </row>
    <row r="18" spans="1:5" ht="17.25" customHeight="1">
      <c r="A18" s="17" t="s">
        <v>22</v>
      </c>
      <c r="B18" s="11" t="s">
        <v>21</v>
      </c>
      <c r="C18" s="27">
        <f>C19</f>
        <v>144.7</v>
      </c>
      <c r="D18" s="27">
        <f>D19</f>
        <v>57.7</v>
      </c>
      <c r="E18" s="12">
        <f t="shared" si="0"/>
        <v>39.87560469937803</v>
      </c>
    </row>
    <row r="19" spans="1:5" ht="14.25" customHeight="1">
      <c r="A19" s="13" t="s">
        <v>23</v>
      </c>
      <c r="B19" s="14" t="s">
        <v>24</v>
      </c>
      <c r="C19" s="28">
        <v>144.7</v>
      </c>
      <c r="D19" s="15">
        <v>57.7</v>
      </c>
      <c r="E19" s="15">
        <f t="shared" si="0"/>
        <v>39.87560469937803</v>
      </c>
    </row>
    <row r="20" spans="1:5" ht="28.5" customHeight="1">
      <c r="A20" s="17" t="s">
        <v>0</v>
      </c>
      <c r="B20" s="11" t="s">
        <v>1</v>
      </c>
      <c r="C20" s="27">
        <f>SUM(C21:C22)</f>
        <v>1954.5</v>
      </c>
      <c r="D20" s="27">
        <f>SUM(D21:D22)</f>
        <v>803.4</v>
      </c>
      <c r="E20" s="12">
        <f t="shared" si="0"/>
        <v>41.10514198004604</v>
      </c>
    </row>
    <row r="21" spans="1:5" ht="44.25" customHeight="1">
      <c r="A21" s="31" t="s">
        <v>70</v>
      </c>
      <c r="B21" s="14" t="s">
        <v>11</v>
      </c>
      <c r="C21" s="28">
        <v>1954.5</v>
      </c>
      <c r="D21" s="15">
        <v>803.4</v>
      </c>
      <c r="E21" s="15">
        <f t="shared" si="0"/>
        <v>41.10514198004604</v>
      </c>
    </row>
    <row r="22" spans="1:5" ht="33" customHeight="1">
      <c r="A22" s="31" t="s">
        <v>65</v>
      </c>
      <c r="B22" s="14" t="s">
        <v>64</v>
      </c>
      <c r="C22" s="28">
        <v>0</v>
      </c>
      <c r="D22" s="15">
        <v>0</v>
      </c>
      <c r="E22" s="15">
        <v>0</v>
      </c>
    </row>
    <row r="23" spans="1:5" ht="17.25" customHeight="1">
      <c r="A23" s="17" t="s">
        <v>37</v>
      </c>
      <c r="B23" s="11" t="s">
        <v>38</v>
      </c>
      <c r="C23" s="27">
        <f>+C24+C26+C25</f>
        <v>446.4</v>
      </c>
      <c r="D23" s="27">
        <f>+D24+D26+D25</f>
        <v>145.5</v>
      </c>
      <c r="E23" s="12">
        <f>D23/C23*100</f>
        <v>32.59408602150538</v>
      </c>
    </row>
    <row r="24" spans="1:5" ht="18" customHeight="1">
      <c r="A24" s="13" t="s">
        <v>66</v>
      </c>
      <c r="B24" s="14" t="s">
        <v>39</v>
      </c>
      <c r="C24" s="28">
        <v>210</v>
      </c>
      <c r="D24" s="15">
        <v>30</v>
      </c>
      <c r="E24" s="15">
        <f>D24/C24*100</f>
        <v>14.285714285714285</v>
      </c>
    </row>
    <row r="25" spans="1:5" ht="18" customHeight="1">
      <c r="A25" s="13" t="s">
        <v>57</v>
      </c>
      <c r="B25" s="14" t="s">
        <v>58</v>
      </c>
      <c r="C25" s="28">
        <v>236.4</v>
      </c>
      <c r="D25" s="15">
        <v>115.5</v>
      </c>
      <c r="E25" s="15">
        <f>D25/C25*100</f>
        <v>48.857868020304565</v>
      </c>
    </row>
    <row r="26" spans="1:5" ht="24.75" customHeight="1">
      <c r="A26" s="13" t="s">
        <v>49</v>
      </c>
      <c r="B26" s="14" t="s">
        <v>50</v>
      </c>
      <c r="C26" s="28">
        <v>0</v>
      </c>
      <c r="D26" s="15">
        <v>0</v>
      </c>
      <c r="E26" s="15">
        <v>0</v>
      </c>
    </row>
    <row r="27" spans="1:5" ht="18" customHeight="1">
      <c r="A27" s="17" t="s">
        <v>2</v>
      </c>
      <c r="B27" s="11" t="s">
        <v>14</v>
      </c>
      <c r="C27" s="27">
        <f>C30+C28+C29</f>
        <v>1744.1</v>
      </c>
      <c r="D27" s="27">
        <f>D30+D28+D29</f>
        <v>730.4</v>
      </c>
      <c r="E27" s="12">
        <f t="shared" si="0"/>
        <v>41.878332664411445</v>
      </c>
    </row>
    <row r="28" spans="1:5" ht="18.75" customHeight="1">
      <c r="A28" s="13" t="s">
        <v>3</v>
      </c>
      <c r="B28" s="14" t="s">
        <v>15</v>
      </c>
      <c r="C28" s="28">
        <v>111.8</v>
      </c>
      <c r="D28" s="15">
        <v>46.5</v>
      </c>
      <c r="E28" s="15">
        <f t="shared" si="0"/>
        <v>41.59212880143113</v>
      </c>
    </row>
    <row r="29" spans="1:5" ht="18.75" customHeight="1">
      <c r="A29" s="13" t="s">
        <v>67</v>
      </c>
      <c r="B29" s="14" t="s">
        <v>68</v>
      </c>
      <c r="C29" s="28">
        <v>2.6</v>
      </c>
      <c r="D29" s="15">
        <v>0.5</v>
      </c>
      <c r="E29" s="15">
        <f t="shared" si="0"/>
        <v>19.23076923076923</v>
      </c>
    </row>
    <row r="30" spans="1:5" ht="17.25" customHeight="1">
      <c r="A30" s="13" t="s">
        <v>20</v>
      </c>
      <c r="B30" s="14" t="s">
        <v>19</v>
      </c>
      <c r="C30" s="28">
        <v>1629.7</v>
      </c>
      <c r="D30" s="15">
        <v>683.4</v>
      </c>
      <c r="E30" s="15">
        <f t="shared" si="0"/>
        <v>41.93409830030067</v>
      </c>
    </row>
    <row r="31" spans="1:5" ht="17.25" customHeight="1">
      <c r="A31" s="17" t="s">
        <v>59</v>
      </c>
      <c r="B31" s="11" t="s">
        <v>60</v>
      </c>
      <c r="C31" s="27">
        <f>C32</f>
        <v>95.3</v>
      </c>
      <c r="D31" s="27">
        <f>D32</f>
        <v>28.6</v>
      </c>
      <c r="E31" s="12">
        <f t="shared" si="0"/>
        <v>30.01049317943337</v>
      </c>
    </row>
    <row r="32" spans="1:5" ht="27" customHeight="1">
      <c r="A32" s="13" t="s">
        <v>62</v>
      </c>
      <c r="B32" s="14" t="s">
        <v>61</v>
      </c>
      <c r="C32" s="28">
        <v>95.3</v>
      </c>
      <c r="D32" s="15">
        <v>28.6</v>
      </c>
      <c r="E32" s="15">
        <f t="shared" si="0"/>
        <v>30.01049317943337</v>
      </c>
    </row>
    <row r="33" spans="1:5" ht="18" customHeight="1">
      <c r="A33" s="18" t="s">
        <v>4</v>
      </c>
      <c r="B33" s="19" t="s">
        <v>5</v>
      </c>
      <c r="C33" s="29">
        <f>SUM(C34)</f>
        <v>1</v>
      </c>
      <c r="D33" s="20">
        <f>D34</f>
        <v>1</v>
      </c>
      <c r="E33" s="12">
        <f t="shared" si="0"/>
        <v>100</v>
      </c>
    </row>
    <row r="34" spans="1:5" ht="21" customHeight="1">
      <c r="A34" s="21" t="s">
        <v>63</v>
      </c>
      <c r="B34" s="22" t="s">
        <v>12</v>
      </c>
      <c r="C34" s="30">
        <v>1</v>
      </c>
      <c r="D34" s="23">
        <v>1</v>
      </c>
      <c r="E34" s="15">
        <f t="shared" si="0"/>
        <v>100</v>
      </c>
    </row>
    <row r="35" spans="1:5" ht="17.25" customHeight="1">
      <c r="A35" s="18" t="s">
        <v>40</v>
      </c>
      <c r="B35" s="19" t="s">
        <v>41</v>
      </c>
      <c r="C35" s="29">
        <f>C36+C37</f>
        <v>4167.4</v>
      </c>
      <c r="D35" s="29">
        <f>D36+D37</f>
        <v>1416</v>
      </c>
      <c r="E35" s="12">
        <f>D35/C35*100</f>
        <v>33.97801986850315</v>
      </c>
    </row>
    <row r="36" spans="1:5" ht="16.5" customHeight="1">
      <c r="A36" s="21" t="s">
        <v>42</v>
      </c>
      <c r="B36" s="22" t="s">
        <v>43</v>
      </c>
      <c r="C36" s="30">
        <v>3689.5</v>
      </c>
      <c r="D36" s="23">
        <v>1200</v>
      </c>
      <c r="E36" s="15">
        <f>D36/C36*100</f>
        <v>32.52473234855672</v>
      </c>
    </row>
    <row r="37" spans="1:5" ht="24.75" customHeight="1">
      <c r="A37" s="21" t="s">
        <v>51</v>
      </c>
      <c r="B37" s="22" t="s">
        <v>52</v>
      </c>
      <c r="C37" s="30">
        <v>477.9</v>
      </c>
      <c r="D37" s="23">
        <v>216</v>
      </c>
      <c r="E37" s="15">
        <f>D37/C37*100</f>
        <v>45.19774011299435</v>
      </c>
    </row>
    <row r="38" spans="1:5" ht="13.5" customHeight="1">
      <c r="A38" s="24" t="s">
        <v>6</v>
      </c>
      <c r="B38" s="11" t="s">
        <v>7</v>
      </c>
      <c r="C38" s="27">
        <f>C39+C40</f>
        <v>513.8</v>
      </c>
      <c r="D38" s="27">
        <f>D39+D40</f>
        <v>209.5</v>
      </c>
      <c r="E38" s="12">
        <f t="shared" si="0"/>
        <v>40.774620474892956</v>
      </c>
    </row>
    <row r="39" spans="1:5" ht="15.75" customHeight="1">
      <c r="A39" s="16" t="s">
        <v>8</v>
      </c>
      <c r="B39" s="14" t="s">
        <v>13</v>
      </c>
      <c r="C39" s="28">
        <v>502.8</v>
      </c>
      <c r="D39" s="15">
        <v>209.5</v>
      </c>
      <c r="E39" s="15">
        <f t="shared" si="0"/>
        <v>41.666666666666664</v>
      </c>
    </row>
    <row r="40" spans="1:5" ht="15.75" customHeight="1">
      <c r="A40" s="16" t="s">
        <v>72</v>
      </c>
      <c r="B40" s="14" t="s">
        <v>73</v>
      </c>
      <c r="C40" s="28">
        <v>11</v>
      </c>
      <c r="D40" s="15">
        <v>0</v>
      </c>
      <c r="E40" s="15">
        <f t="shared" si="0"/>
        <v>0</v>
      </c>
    </row>
    <row r="41" spans="1:5" s="1" customFormat="1" ht="16.5" customHeight="1">
      <c r="A41" s="24" t="s">
        <v>44</v>
      </c>
      <c r="B41" s="11" t="s">
        <v>25</v>
      </c>
      <c r="C41" s="27">
        <v>26.6</v>
      </c>
      <c r="D41" s="12">
        <f>D43</f>
        <v>17.3</v>
      </c>
      <c r="E41" s="12">
        <f t="shared" si="0"/>
        <v>65.0375939849624</v>
      </c>
    </row>
    <row r="42" spans="1:5" s="1" customFormat="1" ht="40.5" customHeight="1" hidden="1">
      <c r="A42" s="16" t="s">
        <v>30</v>
      </c>
      <c r="B42" s="14" t="s">
        <v>31</v>
      </c>
      <c r="C42" s="28">
        <v>0</v>
      </c>
      <c r="D42" s="15"/>
      <c r="E42" s="12"/>
    </row>
    <row r="43" spans="1:5" s="5" customFormat="1" ht="17.25" customHeight="1">
      <c r="A43" s="16" t="s">
        <v>46</v>
      </c>
      <c r="B43" s="14" t="s">
        <v>45</v>
      </c>
      <c r="C43" s="26">
        <v>26.6</v>
      </c>
      <c r="D43" s="15">
        <v>17.3</v>
      </c>
      <c r="E43" s="15">
        <f>D43/C43*100</f>
        <v>65.0375939849624</v>
      </c>
    </row>
    <row r="44" spans="1:5" ht="20.25" customHeight="1">
      <c r="A44" s="17" t="s">
        <v>29</v>
      </c>
      <c r="B44" s="11" t="s">
        <v>26</v>
      </c>
      <c r="C44" s="27">
        <f>C13+C18+C20+C23+C27+C31+C33+C35+C38+C41</f>
        <v>13781.599999999999</v>
      </c>
      <c r="D44" s="27">
        <f>D13+D18+D20+D23+D27+D31+D33+D35+D38+D41</f>
        <v>5383.599999999999</v>
      </c>
      <c r="E44" s="12">
        <f>D44/C44*100</f>
        <v>39.063679108376384</v>
      </c>
    </row>
    <row r="45" spans="1:5" ht="13.5">
      <c r="A45" s="2"/>
      <c r="B45" s="3"/>
      <c r="C45" s="4"/>
      <c r="D45" s="4"/>
      <c r="E45" s="4"/>
    </row>
    <row r="46" ht="12.75">
      <c r="C46" s="6"/>
    </row>
  </sheetData>
  <sheetProtection/>
  <mergeCells count="14">
    <mergeCell ref="A11:A12"/>
    <mergeCell ref="B11:B12"/>
    <mergeCell ref="C11:C12"/>
    <mergeCell ref="D11:D12"/>
    <mergeCell ref="A1:E1"/>
    <mergeCell ref="A2:E2"/>
    <mergeCell ref="A4:E4"/>
    <mergeCell ref="A3:E3"/>
    <mergeCell ref="A5:E5"/>
    <mergeCell ref="E11:E12"/>
    <mergeCell ref="A7:E7"/>
    <mergeCell ref="A9:E9"/>
    <mergeCell ref="A6:E6"/>
    <mergeCell ref="A8:E8"/>
  </mergeCells>
  <printOptions/>
  <pageMargins left="0.62" right="0.3937007874015748" top="0.26" bottom="0.32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2023-07-31T05:51:04Z</cp:lastPrinted>
  <dcterms:created xsi:type="dcterms:W3CDTF">2003-08-18T06:31:02Z</dcterms:created>
  <dcterms:modified xsi:type="dcterms:W3CDTF">2023-07-31T05:51:06Z</dcterms:modified>
  <cp:category/>
  <cp:version/>
  <cp:contentType/>
  <cp:contentStatus/>
</cp:coreProperties>
</file>