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32" windowHeight="7320" activeTab="0"/>
  </bookViews>
  <sheets>
    <sheet name="Доходы" sheetId="1" r:id="rId1"/>
  </sheets>
  <definedNames>
    <definedName name="_xlnm.Print_Titles" localSheetId="0">'Доходы'!$A:$B,'Доходы'!$10:$11</definedName>
  </definedNames>
  <calcPr fullCalcOnLoad="1"/>
</workbook>
</file>

<file path=xl/sharedStrings.xml><?xml version="1.0" encoding="utf-8"?>
<sst xmlns="http://schemas.openxmlformats.org/spreadsheetml/2006/main" count="598" uniqueCount="516">
  <si>
    <t>001 1 11 05013 13 0000 120</t>
  </si>
  <si>
    <t>003 1 11 05013 05 0000 120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</si>
  <si>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</si>
  <si>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000 1 11 05010 00 0000 120</t>
  </si>
  <si>
    <t>032 1 11 05013 13 0000 120</t>
  </si>
  <si>
    <t>033 1 11 05013 13 0000 120</t>
  </si>
  <si>
    <t>000 2 00 00000 00 0000 000</t>
  </si>
  <si>
    <t>Код бюджетной классификации</t>
  </si>
  <si>
    <t>ВСЕГО ДОХОДОВ</t>
  </si>
  <si>
    <t>Поступление доходов районного бюджета</t>
  </si>
  <si>
    <t>Наименование доходов</t>
  </si>
  <si>
    <t>001 1 13 02995 05 0000 130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</si>
  <si>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</si>
  <si>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</si>
  <si>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</si>
  <si>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</si>
  <si>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уменьшенные на величину расходов</t>
  </si>
  <si>
    <t>182 1 05 01021 01 0000 110</t>
  </si>
  <si>
    <t>к решению Совета народных депутатов</t>
  </si>
  <si>
    <t>000 1 00 00000 00 0000 000</t>
  </si>
  <si>
    <t>НАЛОГОВЫЕ И НЕНАЛОГОВЫЕ ДОХОДЫ</t>
  </si>
  <si>
    <t xml:space="preserve">Налоги на прибыль, доходы </t>
  </si>
  <si>
    <t>Налог на доходы физических лиц</t>
  </si>
  <si>
    <t>182 1 01 02010 01 0000 110</t>
  </si>
  <si>
    <t>182 1 01 02020 01 0000 110</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</si>
  <si>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</si>
  <si>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</si>
  <si>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</si>
  <si>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</si>
  <si>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</si>
  <si>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</si>
  <si>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</si>
  <si>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</si>
  <si>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налог на вмененный доход для отдельных видов деятельности</t>
  </si>
  <si>
    <t>182 1 05 02010 02 0000 110</t>
  </si>
  <si>
    <t>Единый сельскохозяйственный налог</t>
  </si>
  <si>
    <t>182 1 05 03010 01 0000 110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</si>
  <si>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</si>
  <si>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</si>
  <si>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000 1 08 00000 00 0000 000</t>
  </si>
  <si>
    <t>Государственная пошлина</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</si>
  <si>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</si>
  <si>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</si>
  <si>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</si>
  <si>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</si>
  <si>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</si>
  <si>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001 1 08 07150 01 0000 110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</si>
  <si>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</si>
  <si>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</si>
  <si>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</si>
  <si>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</si>
  <si>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</si>
  <si>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</si>
  <si>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</si>
  <si>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</si>
  <si>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</si>
  <si>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000 1 11 05030 00 0000 120</t>
  </si>
  <si>
    <t>001 1 11 05035 05 0000 120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</si>
  <si>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</si>
  <si>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</si>
  <si>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</si>
  <si>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048 1 12 01010 01 0000 120</t>
  </si>
  <si>
    <t>Плата за выбросы загрязняющих веществ в атмосферный воздух стационарными объектами</t>
  </si>
  <si>
    <t>048 1 12 01030 01 0000 120</t>
  </si>
  <si>
    <t>Плата за сбросы загрязняющих веществ в водные объекты</t>
  </si>
  <si>
    <t>Плата за размещение отходов производства и потребления</t>
  </si>
  <si>
    <t>000 1 13 00000 00 0000 000</t>
  </si>
  <si>
    <t>000 1 13 02990 00 0000 130</t>
  </si>
  <si>
    <t>Прочие доходы от компенсации затрат государства</t>
  </si>
  <si>
    <t>Прочие доходы от компенсации затрат бюджетов муниципальных районов</t>
  </si>
  <si>
    <t>Штрафы, санкции, возмещение ущерба</t>
  </si>
  <si>
    <t>Плата за размещение отходов производства</t>
  </si>
  <si>
    <t>182 1 05 04020 02 0000 110</t>
  </si>
  <si>
    <t>048 1 12 01041 01 0000 120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</si>
  <si>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</si>
  <si>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</si>
  <si>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оказания платных услуг и компенсации затрат государства</t>
  </si>
  <si>
    <t>000 2 02 10000 00 0000 150</t>
  </si>
  <si>
    <t>002 2 02 15001 05 0000 150</t>
  </si>
  <si>
    <t>000 2 02 20000 00 0000 150</t>
  </si>
  <si>
    <t>001 2 02 25497 05 0000 150</t>
  </si>
  <si>
    <t>001 2 02 29999 05 7008 150</t>
  </si>
  <si>
    <t xml:space="preserve">001 2 02 29999 05 7015 150 </t>
  </si>
  <si>
    <t>001 2 02 29999 05 7081 150</t>
  </si>
  <si>
    <t>006 2 02 29999 05 7147 150</t>
  </si>
  <si>
    <t>807 2 02 29999 05 7039 150</t>
  </si>
  <si>
    <t>807 2 02 29999 05 7129 150</t>
  </si>
  <si>
    <t>000 2 02 30000 00 0000 150</t>
  </si>
  <si>
    <t>001 2 02 35120 05 0000 150</t>
  </si>
  <si>
    <t>001 2 02 35930 05 0000 150</t>
  </si>
  <si>
    <t>001 2 02 30024 05 6001 150</t>
  </si>
  <si>
    <t>001 2 02 30024 05 6002 150</t>
  </si>
  <si>
    <t>001 2 02 30024 05 6137 150</t>
  </si>
  <si>
    <t>002 2 02 30024 05 6086 150</t>
  </si>
  <si>
    <t>006 2 02 30024 05 6054 150</t>
  </si>
  <si>
    <t>006 2 02 30027 05 0000 150</t>
  </si>
  <si>
    <t>006 2 02 30029 05 0000 150</t>
  </si>
  <si>
    <t>006 2 02 35082 05 0000 150</t>
  </si>
  <si>
    <t>006 2 02 30024 05 6007 150</t>
  </si>
  <si>
    <t>000 2 02 40000 00 0000 150</t>
  </si>
  <si>
    <t>001 2 02 40014 05 0131 150</t>
  </si>
  <si>
    <t>009 2 02 40014 05 1431 150</t>
  </si>
  <si>
    <t>807 2 02 40014 05 1331 150</t>
  </si>
  <si>
    <t>001 2 02 40014 05 0132 150</t>
  </si>
  <si>
    <t>009 2 02 40014 05 1432 150</t>
  </si>
  <si>
    <t>807 2 02 40014 05 1332 150</t>
  </si>
  <si>
    <t>001 2 02 40014 05 0133 150</t>
  </si>
  <si>
    <t>009 2 02 40014 05 1433 150</t>
  </si>
  <si>
    <t>807 2 02 40014 05 1333 150</t>
  </si>
  <si>
    <t>002 2 02 40014 05 0234 150</t>
  </si>
  <si>
    <t>009 2 02 40014 05 1434 150</t>
  </si>
  <si>
    <t>807 2 02 40014 05 1334 150</t>
  </si>
  <si>
    <t>002 2 02 40014 05 0235 150</t>
  </si>
  <si>
    <t>009 2 02 40014 05 1435 150</t>
  </si>
  <si>
    <t>807 2 02 40014 05 1335 150</t>
  </si>
  <si>
    <t>002 2 02 40014 05 0236 150</t>
  </si>
  <si>
    <t>009 2 02 40014 05 1436 150</t>
  </si>
  <si>
    <t>807 2 02 40014 05 1336 150</t>
  </si>
  <si>
    <t>002 2 02 40014 05 0237 150</t>
  </si>
  <si>
    <t>009 2 02 40014 05 1437 150</t>
  </si>
  <si>
    <t>807 2 02 40014 05 1337 150</t>
  </si>
  <si>
    <t>006 2 02 29999 05 7143 150</t>
  </si>
  <si>
    <t>000 1 07 00000 00 0000 000</t>
  </si>
  <si>
    <t>Налоги, сборы и регулярные платежи за пользование природными ресурсами</t>
  </si>
  <si>
    <t>Налог на добычу полезных ископаемых</t>
  </si>
  <si>
    <t>182 1 07 01020 01 0000 110</t>
  </si>
  <si>
    <t>Налог на добычу общераспространенных полезных ископаемых</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</si>
  <si>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</si>
  <si>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001 2 02 20077 05 0000 150</t>
  </si>
  <si>
    <t>001 2 02 49999 05 8186 150</t>
  </si>
  <si>
    <t>807 2 02 49999 05 8248 150</t>
  </si>
  <si>
    <t>006 2 02 30024 05 6183 150</t>
  </si>
  <si>
    <t>006 2 02 30024 05 6059 150</t>
  </si>
  <si>
    <t>Транспортный налог</t>
  </si>
  <si>
    <t>Транспортный налог с физических лиц</t>
  </si>
  <si>
    <t>001 1 16 07010 05 0000 140</t>
  </si>
  <si>
    <t>503 1 16 01063 01 0000 140</t>
  </si>
  <si>
    <t>503 1 16 01073 01 0000 140</t>
  </si>
  <si>
    <t>503 1 16 01203 01 0000 140</t>
  </si>
  <si>
    <t>006 2 02 45303 05 0000 150</t>
  </si>
  <si>
    <t>000 1 16 01063 01 0000 140</t>
  </si>
  <si>
    <t>000 1 16 01073 01 0000 140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</si>
  <si>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</si>
  <si>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</si>
  <si>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</si>
  <si>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Вязниковского района</t>
  </si>
  <si>
    <t xml:space="preserve">муниципального образования Вязниковский район </t>
  </si>
  <si>
    <t>тыс.руб.</t>
  </si>
  <si>
    <t>006 2 02 29999 05 7136 150</t>
  </si>
  <si>
    <t>Дотации бюджетам муниципальных районов на выравнивание бюджетной обеспеченности из бюджета субъекта Российской Федерации</t>
  </si>
  <si>
    <t>000 1 01 00000 00 0000 000</t>
  </si>
  <si>
    <t>000 1 03 00000 00 0000 000</t>
  </si>
  <si>
    <t>000 1 03 02000 01 0000 110</t>
  </si>
  <si>
    <t>Акцизы по подакцизным товарам (продукции), производимым на территории Российской Федерации</t>
  </si>
  <si>
    <t>000 1 01 02000 01 0000 110</t>
  </si>
  <si>
    <t>000 1 05 00000 00 0000 000</t>
  </si>
  <si>
    <t>000 1 05 01000 00 0000 110</t>
  </si>
  <si>
    <t>000 1 05 02000 02 0000 110</t>
  </si>
  <si>
    <t>000 1 05 03000 01 0000 110</t>
  </si>
  <si>
    <t>000 1 05 04000 02 0000 110</t>
  </si>
  <si>
    <t>000 1 06 00000 00 0000 000</t>
  </si>
  <si>
    <t>Налоги на имущество</t>
  </si>
  <si>
    <t>000 1 06 04000 02 0000 110</t>
  </si>
  <si>
    <t>182 1 06 04012 02 0000 110</t>
  </si>
  <si>
    <t>000 1 07 01000 01 0000 110</t>
  </si>
  <si>
    <t>000 1 08 03000 01 0000 110</t>
  </si>
  <si>
    <t>000 1 11 05020 00 0000 120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</si>
  <si>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</si>
  <si>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</si>
  <si>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000 1 11 09000 00 0000 120</t>
  </si>
  <si>
    <t>000 1 12 00000 00 0000 000</t>
  </si>
  <si>
    <t>000 1 12 01000 01 0000 120</t>
  </si>
  <si>
    <t>000 1 12 01040 01 0000 120</t>
  </si>
  <si>
    <t>Доходы от компенсации затрат государства</t>
  </si>
  <si>
    <t>000 1 13 02000 00 0000 130</t>
  </si>
  <si>
    <t>000 1 16 01000 01 0000 140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</si>
  <si>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</si>
  <si>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</si>
  <si>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</si>
  <si>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</si>
  <si>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</si>
  <si>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</si>
  <si>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</si>
  <si>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</si>
  <si>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</si>
  <si>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</si>
  <si>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</si>
  <si>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</si>
  <si>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</si>
  <si>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Безвозмездные поступления</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</si>
  <si>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</si>
  <si>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</si>
  <si>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Субсидии бюджетам муниципальных районов на софинансирование капитальных вложений в объекты муниципальной собственности</t>
  </si>
  <si>
    <t>000 2 02 20077 05 0000 150</t>
  </si>
  <si>
    <t>Субсидии бюджетам муниципальных районов на реализацию мероприятий по обеспечению жильем молодых семей</t>
  </si>
  <si>
    <t>000 2 02 25497 05 0000 150</t>
  </si>
  <si>
    <t>Прочие субсидии бюджетам муниципальных районов</t>
  </si>
  <si>
    <t>000 2 02 29999 05 0000 150</t>
  </si>
  <si>
    <t>Субвенции бюджетам бюджетной системы Российской Федерации</t>
  </si>
  <si>
    <t>000 2 02 35120 05 0000 150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</si>
  <si>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</si>
  <si>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000 2 02 35930 05 0000 150</t>
  </si>
  <si>
    <t>Субвенции бюджетам муниципальных районов на государственную регистрацию актов гражданского состояния</t>
  </si>
  <si>
    <t>000 2 02 30024 05 0000 150</t>
  </si>
  <si>
    <t>Субвенции бюджетам муниципальных районов на выполнение передаваемых полномочий субъектов Российской Федерации</t>
  </si>
  <si>
    <t>000 2 02 30027 05 0000 150</t>
  </si>
  <si>
    <t>000 2 02 30029 05 0000 150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</si>
  <si>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</si>
  <si>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</si>
  <si>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</si>
  <si>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Иные межбюджетные трансферты</t>
  </si>
  <si>
    <t>000 2 02 49999 05 0000 150</t>
  </si>
  <si>
    <t>Прочие межбюджетные трансферты, передаваемые бюджетам муниципальных районов</t>
  </si>
  <si>
    <t>000 2 02 45303 05 0000 150</t>
  </si>
  <si>
    <t>000 2 02 40014 05 0000 150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</si>
  <si>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</si>
  <si>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субсидии бюджетам муниципальных районов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</si>
  <si>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Прочие субсидии бюджетам муниципальных районов (Прочие субсидии бюджетам муниципальных образований на обеспечение жильем многодетных семей)</t>
  </si>
  <si>
    <t>Прочие субсидии бюджетам муниципальных районов (Прочие субсидии бюджетам муниципальных образований на обеспечение  профилактики детского дорожно-траспортного травматизма в рамках реализации регионального проекта "Безопасность дорожного движения")</t>
  </si>
  <si>
    <t>Прочие субсидии бюджетам муниципальных районов (Прочие субсидии бюджетам муниципальных образований на проведение мероприятий по созданию в образовательных организациях условий для получения детьми-инвалидами качественного образования)</t>
  </si>
  <si>
    <t>Прочие субсидии бюджетам муниципальных районов (Прочие субсидии бюджетам муниципальных образований на поддержку приоритетных направлений развития отрасли образования)</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</si>
  <si>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</si>
  <si>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006 2 02 30024 05 6048 150</t>
  </si>
  <si>
    <t>000 2 02 15001 05 0000 150</t>
  </si>
  <si>
    <t>807 2 02 30024 05 6196 150</t>
  </si>
  <si>
    <t>Субсидии бюджетам муниципальных районов на софинансирование капитальных вложений в объекты муниципальной собственности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</si>
  <si>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 xml:space="preserve">Субвенции бюджетам муниципальных районов на государственную регистрацию актов гражданского состояния </t>
  </si>
  <si>
    <t>000 2 02 00000 00 0000 000</t>
  </si>
  <si>
    <t>Безвозмездные поступления от других бюджетов бюджетной системы Российской Федерации</t>
  </si>
  <si>
    <t>009 2 02 49999 05 8200 150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</si>
  <si>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t>
  </si>
  <si>
    <t>Субсидии бюджетам муниципальных районов на софинансирование капитальных вложений в объекты муниципальной собственности (на строительство социального жилья и приобретение жилых помещений для граждан, нуждающихся в улучшении жилищных условий)</t>
  </si>
  <si>
    <t>000 2 02 25243 05 0000 150</t>
  </si>
  <si>
    <t>001 2 02 25243 05 0000 150</t>
  </si>
  <si>
    <t>Прочие субсидии бюджетам муниципальных районов (Прочие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t>
  </si>
  <si>
    <t>000 2 02 25304 05 0000 150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</si>
  <si>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</si>
  <si>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строительство и реконструкцию (модернизацию) объектов питьевого водоснабжения</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</si>
  <si>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</si>
  <si>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</si>
  <si>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</si>
  <si>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002 2 02 15009 05 5090 150</t>
  </si>
  <si>
    <t>002 2 02 15009 05 5091 150</t>
  </si>
  <si>
    <t>000 2 02 25519 05 0000 150</t>
  </si>
  <si>
    <t>Субсидии бюджетам муниципальных районов на поддержку отрасли культуры</t>
  </si>
  <si>
    <t>807 2 02 25519 05 0000 150</t>
  </si>
  <si>
    <t>006 2 02 25304 05 0000 150</t>
  </si>
  <si>
    <t>001 2 02 29999 05 7246 150</t>
  </si>
  <si>
    <t>Прочие субсидии бюджетам муниципальных районов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</si>
  <si>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182 1 01 02080 01 0000 110</t>
  </si>
  <si>
    <t>503 1 16 01083 01 0000 140</t>
  </si>
  <si>
    <t>Субсидии бюджетам муниципальных районов на поддержку отрасли культуры  (Субсидии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t>
  </si>
  <si>
    <t>План                      на 2024 год                      (тыс.руб.)</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</si>
  <si>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</si>
  <si>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001 2 02 25299 05 0000 150 </t>
  </si>
  <si>
    <t xml:space="preserve">000 2 02 25299 05 0000 150 </t>
  </si>
  <si>
    <t>006 2 02 29999 05 7168 150</t>
  </si>
  <si>
    <t>Прочие субсидии бюджетам муниципальных районов (Прочие субсидии бюджетам муниципальных образований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t>
  </si>
  <si>
    <t>006 2 02 29999 05 7169 150</t>
  </si>
  <si>
    <t>Прочие субсидии бюджетам муниципальных районов (Прочие субсидии бюджетам муниципальных образований на создание и оборудование кабинетов наркопрофилактики в образовательных орагнизациях)</t>
  </si>
  <si>
    <t>Приложение № 1</t>
  </si>
  <si>
    <t>План                      на 2025 год                      (тыс.руб.)</t>
  </si>
  <si>
    <t>000 1 16 07000 00 0000 140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</si>
  <si>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</si>
  <si>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</si>
  <si>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</si>
  <si>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001 1 11 09080 05 0000 120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</si>
  <si>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</si>
  <si>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000 1 14 00000 00 0000 000</t>
  </si>
  <si>
    <t>Доходы от продажи материальных и нематриальных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</si>
  <si>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</si>
  <si>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</si>
  <si>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</si>
  <si>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</si>
  <si>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</si>
  <si>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000 2 02 35134 05 0000 150</t>
  </si>
  <si>
    <t>001 2 02 35134 05 0000 150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</si>
  <si>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</si>
  <si>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000 1 16 01053 01 0000 140</t>
  </si>
  <si>
    <t>503 1 16 01053 01 0000 140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</si>
  <si>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</si>
  <si>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</si>
  <si>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</si>
  <si>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</si>
  <si>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</si>
  <si>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</si>
  <si>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000 2 02 15001 00 0000 150</t>
  </si>
  <si>
    <t>Дотации на выравнивание бюджетной обеспеченности</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</si>
  <si>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</si>
  <si>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</si>
  <si>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000 2 02 20077 00 0000 150</t>
  </si>
  <si>
    <t>Субсидии бюджетам на софинансирование капитальных вложений в объекты муниципальной собственности</t>
  </si>
  <si>
    <t>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</si>
  <si>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</si>
  <si>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000 2 02 25304 00 0000 150</t>
  </si>
  <si>
    <t>000 2 02 25497 00 0000 150</t>
  </si>
  <si>
    <t>Субсидии бюджетам на реализацию мероприятий по обеспечению жильем молодых семей</t>
  </si>
  <si>
    <t>000 2 02 25519 00 0000 150</t>
  </si>
  <si>
    <t>Субсидии бюджетам на поддержку отрасли культуры</t>
  </si>
  <si>
    <t>000 2 02 29999 00 0000 150</t>
  </si>
  <si>
    <t>Прочие субсидии</t>
  </si>
  <si>
    <t>000 2 02 30024 00 0000 150</t>
  </si>
  <si>
    <t>Субвенции местным бюджетам на выполнение передаваемых полномочий субъектов Российской Федерации</t>
  </si>
  <si>
    <t>000 2 02 30027 00 0000 150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</si>
  <si>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</si>
  <si>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</si>
  <si>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000 2 02 30029 00 0000 150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</si>
  <si>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</si>
  <si>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(Субвенции бюджетам муниципальных образований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</si>
  <si>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</si>
  <si>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</si>
  <si>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</si>
  <si>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</si>
  <si>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</si>
  <si>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</si>
  <si>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</si>
  <si>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000 2 02 35930 00 0000 150</t>
  </si>
  <si>
    <t>Субвенции бюджетам на государственную регистрацию актов гражданского состояния</t>
  </si>
  <si>
    <t>000 2 02 45303 00 0000 150</t>
  </si>
  <si>
    <t>000 2 02 40014 00 0000 150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</si>
  <si>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</si>
  <si>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администрацию)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</si>
  <si>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</si>
  <si>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</si>
  <si>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администрацию)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</si>
  <si>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</si>
  <si>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</si>
  <si>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администрацию)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</si>
  <si>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</si>
  <si>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</si>
  <si>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</si>
  <si>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</si>
  <si>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</si>
  <si>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</si>
  <si>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</si>
  <si>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</si>
  <si>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</si>
  <si>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</si>
  <si>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</si>
  <si>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</si>
  <si>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</si>
  <si>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культуру)</t>
  </si>
  <si>
    <t>807 2 02 49999 05 8022 150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</si>
  <si>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обеспечение охраны государственной части музейных фондов муниципальных музеев)</t>
  </si>
  <si>
    <t>000 2 02 25098 05 0000 150</t>
  </si>
  <si>
    <t>000 2 02 25098 00 0000 150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</si>
  <si>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</si>
  <si>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006 2 02 25098 05 0000 150</t>
  </si>
  <si>
    <t>000 2 02 25172 00 0000 150</t>
  </si>
  <si>
    <t>000 2 02 25172 05 0000 150</t>
  </si>
  <si>
    <t>006 2 02 25172 05 0000 150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</si>
  <si>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</si>
  <si>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000 2 02 25213 00 0000 150</t>
  </si>
  <si>
    <t>000 2 02 25213 05 0000 150</t>
  </si>
  <si>
    <t>006 2 02 25213 05 0000 150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</si>
  <si>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</si>
  <si>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001 1 14 02053 05 0000 410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</si>
  <si>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</si>
  <si>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</si>
  <si>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</si>
  <si>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Субсидии бюджетам муниципальных районов на реализацию мероприятий по обеспечению жильем молодых семей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</si>
  <si>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</si>
  <si>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</si>
  <si>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182 1 03 02231 01 0000 110</t>
  </si>
  <si>
    <t>182 1 03 02241 01 0000 110</t>
  </si>
  <si>
    <t>182 1 03 02251 01 0000 110</t>
  </si>
  <si>
    <t>000 1 03 02230 01 0000 110</t>
  </si>
  <si>
    <t>000 1 03 02240 01 0000 110</t>
  </si>
  <si>
    <t>000 1 03 02250 01 0000 110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</si>
  <si>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</si>
  <si>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</si>
  <si>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002 2 02 15002 05 7044 150</t>
  </si>
  <si>
    <t>000 2 02 15002 00 0000 150</t>
  </si>
  <si>
    <t>009 2 02 29999 05 7522 150</t>
  </si>
  <si>
    <t>Прочие субсидии бюджетам муниципальных районов (Прочие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t>
  </si>
  <si>
    <t>Субсидии бюджетам муниципальных районов на софинансирование капитальных вложений в объекты муниципальной собственности (на строительство, реконструкцию и модернизацию систем (объектов) теплоснабжения, водоснабжения, водоотведения и очистки сточных вод)</t>
  </si>
  <si>
    <t>000 2 02 45179 00 0000 150</t>
  </si>
  <si>
    <t>006 2 02 45179 05 0000 150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</si>
  <si>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мероприятия по укреплению материально-технической базы муниципальных музеев)</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</si>
  <si>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</si>
  <si>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Дотации бюджетам на поддержку мер по обеспечению сбалансированности бюджетов</t>
  </si>
  <si>
    <t>1821 01 02130 01 0000 110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</si>
  <si>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</si>
  <si>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1822 01 02140 01 0000 110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</si>
  <si>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</si>
  <si>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</si>
  <si>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</si>
  <si>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003 1 11 05410 05 0000 120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</si>
  <si>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</si>
  <si>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 xml:space="preserve"> на 2024 год и на плановый период  2025 год и 2026 год</t>
  </si>
  <si>
    <t>План                      на 2026 год                      (тыс.руб.)</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</si>
  <si>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</si>
  <si>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</si>
  <si>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</si>
  <si>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000 1 05 01010 01 0000 110</t>
  </si>
  <si>
    <t>000 1 05 01020 01 0000 110</t>
  </si>
  <si>
    <t>000 1 16 00000 00 0000 000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</si>
  <si>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</si>
  <si>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</si>
  <si>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</si>
  <si>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</si>
  <si>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000 2 02 25467 05 0000 150</t>
  </si>
  <si>
    <t>807 2 02 25467 05 0000 150</t>
  </si>
  <si>
    <t>009 2 02 29999 05 7170 150</t>
  </si>
  <si>
    <t>Прочие субсидии бюджетам муниципальных районов (Прочие субсидии бюджетам муниципальных образований на реализацию программ спортивной подготовки в соответствии с требованиями федеральных стндартов спортивной полготовки)</t>
  </si>
  <si>
    <t>001 2 02 29999 05 7216 150</t>
  </si>
  <si>
    <t>001 2 02 40014 05 0135 150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</si>
  <si>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администрацию)</t>
  </si>
  <si>
    <t>000 1 16 01190 01 0000 140</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</si>
  <si>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</si>
  <si>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</si>
  <si>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503 1 16 01193 01 0000 140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</si>
  <si>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</si>
  <si>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Субсидии бюджетам муниципальных районов на реализацию мероприятий по модернизации школьных систем образования</t>
  </si>
  <si>
    <t>006 2 02 25750 05 0000 150</t>
  </si>
  <si>
    <t>Субсидии бюджетам на реализацию мероприятий по модернизации школьных систем образования</t>
  </si>
  <si>
    <t>000 2 02 25750 00 0000 150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</si>
  <si>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</si>
  <si>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006 2 02 25171 05 0000 150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</si>
  <si>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</si>
  <si>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</si>
  <si>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Дотации бюджетам на поддержку мер по обеспечению сбалансированности бюджетов (Дотации бюджетам на поддержку мер по сбалансированности местных бюджетов)</t>
  </si>
  <si>
    <t>Прочие субсидии бюджетам муниципальных районов (Прочие субсидии бюджетам муниципальных образований на создание новых и приведение в нормативное состояние существующих мест (площадок) для аопления твердых коммунальных отходов)</t>
  </si>
  <si>
    <t>Прочие субсидии бюджетам муниципальных районов (Прочие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</si>
  <si>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Прочие субсидии бюджетам муниципальных районов (Прочие субсидии бюджетам муниципальных образований на мероприятия по предупреждению терроризма и экстремизма в сферах молодежной политики, дополнительного образования, библиотечного обслуживания)</t>
  </si>
  <si>
    <t>Субвенции бюджетам муниципальных районов на выполнение передаваемых полномочий субъектов Российской Федерации (Субвенции местным бюджетам на реализацию отдельных государственных полномочий по вопросам административного законодательства)</t>
  </si>
  <si>
    <t>Субвенции бюджетам муниципальных районов на выполнение передаваемых полномочий субъектов Российской Федерации (Субвенции местным бюджетам на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</si>
  <si>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местным бюджетам на обеспечение полномочий по организации и осуществлению деятельности по опеке и попечительству в отношении несовершеннолетних граждан)</t>
  </si>
  <si>
    <t>Субвенции бюджетам муниципальных районов на выполнение передаваемых полномочий субъектов Российской Федерации (Субвенции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</si>
  <si>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Субвенции бюджетам муниципальных районов на выполнение передаваемых полномочий субъектов Российской Федерации (Субвенции местынм бюджетам на  социальную поддержку детей-инвалидов дошкольного возраста) </t>
  </si>
  <si>
    <t>Субвенции бюджетам муниципальных районов на выполнение передаваемых полномочий субъектов Российской Федерации (Субвенции местынм бюджетам на  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t>
  </si>
  <si>
    <t>Субвенции бюджетам муниципальных районов на выполнение передаваемых полномочий субъектов Российской Федерации (Субвенции местным бюджетам на осуществление полномочий органов государственной власти Владимирской области по расчету и предоставлению дотаций бюджетам городских, сельских поселений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</si>
  <si>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(Субвенции местным бюджетам на осуществление отдельных государственных полномочий по региональному государственному жилищному надзору и лицензионному контролю)</t>
  </si>
  <si>
    <t>Субвенции бюджетам муниципальных районов на выполнение передаваемых полномочий субъектов Российской Федерации (Единая субвенция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организациях, обеспечение дополнительного образования детей в муниципальных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</si>
  <si>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(Субвенции местным бюджетам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</si>
  <si>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807 2 02 49999 05 8170 150</t>
  </si>
  <si>
    <t>000 2 02 49001 00 0000 150</t>
  </si>
  <si>
    <t>Межбюджетные трансферты, передаваемые бюджетам, за счет средств резервного фонда Правительства Российской Федерации</t>
  </si>
  <si>
    <t>001 2 02 49001 05 0000 150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</si>
  <si>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поддержку любительских творческих коллективов)</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</si>
  <si>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сельских учреждений культуры)</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</si>
  <si>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работников сельских учреждений культуры)</t>
  </si>
  <si>
    <t>001 2 02 29999 05 7220 150</t>
  </si>
  <si>
    <t>001 2 02 29999 05 7277 150</t>
  </si>
  <si>
    <t>Прочие субсидии бюджетам муниципальных районов (Прочие субсидии бюджетам муниципальных образований на модернизацию систем теплоснабжения на объектах социально-бытового, культурного и иного назначения, находящихся в муниципальной собственности и подлежащих газификации)</t>
  </si>
  <si>
    <t>001 2 02 29999 05 7511 150</t>
  </si>
  <si>
    <t>Прочие субсидии бюджетам муниципальных районов (Прочие субсидии бюджетам муниципальных образований на проведение комплексных кадастровых работ)</t>
  </si>
  <si>
    <t>000 2 19 00000 00 0000 000</t>
  </si>
  <si>
    <t>ВОЗВРАТ ОСТАТКОВ СУБСИДИЙ, СУБВЕНЦИЙ И ИНЫХ МЕЖБЮДЖЕТНЫХ ТРАНСФЕРТОВ, ИМЕЮЩИХ ЦЕЛЕВОЕ НАЗНАЧЕНИЕ, ПРОШЛЫХ ЛЕТ</t>
  </si>
  <si>
    <t>000 2 19 00000 05 0000 150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</si>
  <si>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</si>
  <si>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</si>
  <si>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</si>
  <si>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001 2 19 60010 05 0000 150</t>
  </si>
  <si>
    <t>006 2 19 60010 05 0000 150</t>
  </si>
  <si>
    <t>807 2 19 60010 05 0000 150</t>
  </si>
  <si>
    <t>009 2 19 60010 05 0000 150</t>
  </si>
  <si>
    <t xml:space="preserve">Прочие субсидии бюджетам муниципальных районов (Прочие субсидии бюджетам муниципальных образований на финансовое обеспечение мероприятий по временному социально-бытовому обустройству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находящихся в пунктах временного размещения на территории Владимирской области)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</si>
  <si>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</si>
  <si>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</si>
  <si>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000 1 11 01000 00 0000 120</t>
  </si>
  <si>
    <t>001 1 11 01050 05 0000 120</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</si>
  <si>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</si>
  <si>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</si>
  <si>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</si>
  <si>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</si>
  <si>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009 1 13 02995 05 0000 130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</si>
  <si>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</si>
  <si>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</si>
  <si>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001 1 14 02053 05 0000 440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</si>
  <si>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</si>
  <si>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</si>
  <si>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</si>
  <si>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</si>
  <si>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003 1 14 06013 05 0000 430</t>
  </si>
  <si>
    <t>001 1 14 06013 13 0000 430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</si>
  <si>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</si>
  <si>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032 1 14 06013 13 0000 430</t>
  </si>
  <si>
    <t>033 1 14 06013 13 0000 430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</si>
  <si>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</si>
  <si>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</si>
  <si>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</si>
  <si>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003 1 14 06313 05 0000 430</t>
  </si>
  <si>
    <t>001 1 14 06313 13 0000 430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</si>
  <si>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</si>
  <si>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032 1 14 06313 13 0000 430</t>
  </si>
  <si>
    <t>518 1 16 01063 01 0000 140</t>
  </si>
  <si>
    <t>518 1 16 01073 01 0000 140</t>
  </si>
  <si>
    <t>518 1 16 01083 01 0000 140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</si>
  <si>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</si>
  <si>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</si>
  <si>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</si>
  <si>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518 1 16 01143 01 0000 140</t>
  </si>
  <si>
    <t>518 1 16 01193 01 0000 140</t>
  </si>
  <si>
    <t>518 1 16 01203 01 0000 140</t>
  </si>
  <si>
    <t>Платежи в целях возмещения причиненного ущерба (убытков)</t>
  </si>
  <si>
    <t>000 1 16 10000 00 0000 140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</si>
  <si>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</si>
  <si>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000 1 16 10031 05 0000 140</t>
  </si>
  <si>
    <t>006 1 16 10031 05 0000 140</t>
  </si>
  <si>
    <t>Платежи в целях возмещения убытков, причиненных уклонением от заключения муниципального контракта</t>
  </si>
  <si>
    <t>000 1 16 10060 00 0000 140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</si>
  <si>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</si>
  <si>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001 1 16 10061 05 0000 140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</si>
  <si>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</si>
  <si>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</si>
  <si>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</si>
  <si>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076 1 16 11050 01 0000 140</t>
  </si>
  <si>
    <t>Межбюджетные трансферты, передаваемые бюджетам муниципальных районов, за счет средств резервного фонда Правительства Российской Федерации (Возмещение расходов, понесенных бюджетами субъектов Российской Федерации, местными бюджетами в 2023-2024 годах на 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за счет средств резервного фонда Правительства Российской Федерации)</t>
  </si>
  <si>
    <t>807 2 02 49999 05 8133 150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</si>
  <si>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реализацию творческих проектов на селе)</t>
  </si>
  <si>
    <t xml:space="preserve">000 2 02 25239 05 0000 150 </t>
  </si>
  <si>
    <t xml:space="preserve">001 2 02 25239 05 0000 150 </t>
  </si>
  <si>
    <t>Субсидии бюджетам муниципальных районов на модернизацию инфраструктуры общего образования в отдельных субъектах Российской Федерации</t>
  </si>
  <si>
    <t>Субсидии бюджетам муниципальных районов на модернизацию инфраструктуры общего образования в отдельных субъектах Российской Федерации (Привязка экономически эффективной проектной документации повторного использования 930-ПРМ-ХМ от 19 декабря 2017 г.№603 по реестру Минстроя РФ "Строительство здания школы в р.п.Пильна Пильнинского района Нижегородской области"  для строительства общеобразовательной школы на 500 мести с открытой спортивно-игровой площадкой по адресу: Владимирская область, р-н Вязниковский, МО г.Вязники (городское поселение), г.Вязники, ул. Владимирская, дом 5)</t>
  </si>
  <si>
    <t xml:space="preserve">от   25.06. 2024      №  459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</si>
</sst>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_(* #,##0.0_);_(* \(#,##0.0\);_(* &quot;-&quot;??_);_(@_)"/>
    <numFmt numFmtId="191" formatCode="_*###.0"/>
    <numFmt numFmtId="192" formatCode="_*###"/>
    <numFmt numFmtId="193" formatCode="_*###.00"/>
    <numFmt numFmtId="194" formatCode="_*###.000"/>
    <numFmt numFmtId="195" formatCode="_*##"/>
    <numFmt numFmtId="196" formatCode="_*.0"/>
    <numFmt numFmtId="197" formatCode="_-* #,##0.0_р_._-;\-* #,##0.0_р_._-;_-* &quot;-&quot;??_р_._-;_-@_-"/>
    <numFmt numFmtId="198" formatCode="_-* #,##0.0_р_._-;\-* #,##0.0_р_._-;_-* &quot;-&quot;?_р_._-;_-@_-"/>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000"/>
    <numFmt numFmtId="207" formatCode="_-* #,##0.0\ _₽_-;\-* #,##0.0\ _₽_-;_-* &quot;-&quot;?\ _₽_-;_-@_-"/>
    <numFmt numFmtId="208" formatCode="_(* #,##0.000_);_(* \(#,##0.000\);_(* &quot;-&quot;??_);_(@_)"/>
  </numFmts>
  <fonts count="42">
    <font>
      <sz val="10"/>
      <name val="Arial"/>
      <family val="0"/>
    </font>
    <font>
      <b/>
      <sz val="14"/>
      <name val="Times New Roman"/>
      <family val="1"/>
    </font>
    <font>
      <b/>
      <sz val="10"/>
      <name val="Times New Roman"/>
      <family val="1"/>
    </font>
    <font>
      <sz val="10"/>
      <name val="Times New Roman"/>
      <family val="1"/>
    </font>
    <font>
      <u val="single"/>
      <sz val="15"/>
      <color indexed="12"/>
      <name val="Arial"/>
      <family val="2"/>
    </font>
    <font>
      <u val="single"/>
      <sz val="15"/>
      <color indexed="36"/>
      <name val="Arial"/>
      <family val="2"/>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1" fillId="31" borderId="0" applyNumberFormat="0" applyBorder="0" applyAlignment="0" applyProtection="0"/>
  </cellStyleXfs>
  <cellXfs count="68">
    <xf numFmtId="0" fontId="0" fillId="0" borderId="0" xfId="0" applyAlignment="1">
      <alignment/>
    </xf>
    <xf numFmtId="0" fontId="0" fillId="0" borderId="0" xfId="0" applyFont="1" applyAlignment="1">
      <alignment/>
    </xf>
    <xf numFmtId="0" fontId="2" fillId="0" borderId="0" xfId="0" applyFont="1" applyBorder="1" applyAlignment="1">
      <alignment horizontal="center" vertical="center"/>
    </xf>
    <xf numFmtId="0" fontId="0" fillId="0" borderId="0" xfId="0" applyFont="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2" fillId="32"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0" fillId="0" borderId="0" xfId="0" applyFont="1" applyFill="1" applyAlignment="1">
      <alignment/>
    </xf>
    <xf numFmtId="0" fontId="2" fillId="4" borderId="10" xfId="0" applyFont="1" applyFill="1" applyBorder="1" applyAlignment="1">
      <alignment horizontal="center" vertical="center"/>
    </xf>
    <xf numFmtId="49" fontId="2" fillId="4" borderId="10" xfId="0" applyNumberFormat="1" applyFont="1" applyFill="1" applyBorder="1" applyAlignment="1">
      <alignment horizontal="center" vertical="center"/>
    </xf>
    <xf numFmtId="0" fontId="2" fillId="4" borderId="10" xfId="0" applyFont="1" applyFill="1" applyBorder="1" applyAlignment="1">
      <alignment horizontal="center" vertical="center"/>
    </xf>
    <xf numFmtId="0" fontId="3" fillId="0" borderId="10" xfId="0" applyFont="1" applyBorder="1" applyAlignment="1">
      <alignment horizontal="justify" vertical="center"/>
    </xf>
    <xf numFmtId="0" fontId="3" fillId="0" borderId="10" xfId="0" applyFont="1" applyFill="1" applyBorder="1" applyAlignment="1">
      <alignment horizontal="justify" vertical="center"/>
    </xf>
    <xf numFmtId="0" fontId="3" fillId="0" borderId="0" xfId="0" applyFont="1" applyAlignment="1">
      <alignment horizontal="left" vertical="center" wrapText="1"/>
    </xf>
    <xf numFmtId="0" fontId="2" fillId="0" borderId="0" xfId="0" applyFont="1" applyBorder="1" applyAlignment="1">
      <alignment horizontal="left" vertical="center" wrapText="1"/>
    </xf>
    <xf numFmtId="0" fontId="2" fillId="4" borderId="10" xfId="0" applyFont="1" applyFill="1" applyBorder="1" applyAlignment="1">
      <alignment horizontal="justify" vertical="center"/>
    </xf>
    <xf numFmtId="0" fontId="2" fillId="32" borderId="10" xfId="0" applyFont="1" applyFill="1" applyBorder="1" applyAlignment="1">
      <alignment horizontal="justify" vertical="center"/>
    </xf>
    <xf numFmtId="0" fontId="2" fillId="4" borderId="10" xfId="0" applyFont="1" applyFill="1" applyBorder="1" applyAlignment="1">
      <alignment horizontal="left" vertical="center" wrapText="1"/>
    </xf>
    <xf numFmtId="0" fontId="2" fillId="32"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0" xfId="0" applyFont="1" applyBorder="1" applyAlignment="1">
      <alignment horizontal="center" vertical="center"/>
    </xf>
    <xf numFmtId="0" fontId="2" fillId="4"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justify"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0" fillId="35" borderId="0" xfId="0" applyFont="1" applyFill="1" applyAlignment="1">
      <alignment/>
    </xf>
    <xf numFmtId="0" fontId="3" fillId="35" borderId="10" xfId="0" applyFont="1" applyFill="1" applyBorder="1" applyAlignment="1">
      <alignment horizontal="justify" vertical="center" wrapText="1"/>
    </xf>
    <xf numFmtId="49" fontId="3" fillId="35" borderId="10" xfId="0" applyNumberFormat="1" applyFont="1" applyFill="1" applyBorder="1" applyAlignment="1">
      <alignment horizontal="center" vertical="center"/>
    </xf>
    <xf numFmtId="0" fontId="3" fillId="35" borderId="10" xfId="0" applyFont="1" applyFill="1" applyBorder="1" applyAlignment="1">
      <alignment horizontal="justify" vertical="center"/>
    </xf>
    <xf numFmtId="0" fontId="3" fillId="35" borderId="10" xfId="0" applyFont="1" applyFill="1" applyBorder="1" applyAlignment="1">
      <alignment horizontal="justify" vertical="center" wrapText="1"/>
    </xf>
    <xf numFmtId="0" fontId="3" fillId="0" borderId="10" xfId="0" applyFont="1" applyBorder="1" applyAlignment="1">
      <alignment horizontal="justify" vertical="center" wrapText="1"/>
    </xf>
    <xf numFmtId="190" fontId="3" fillId="0" borderId="0" xfId="60" applyNumberFormat="1" applyFont="1" applyAlignment="1">
      <alignment horizontal="center" vertical="center" wrapText="1"/>
    </xf>
    <xf numFmtId="190" fontId="0" fillId="0" borderId="0" xfId="60" applyNumberFormat="1" applyFont="1" applyAlignment="1">
      <alignment horizontal="center"/>
    </xf>
    <xf numFmtId="190" fontId="2" fillId="0" borderId="0" xfId="60" applyNumberFormat="1" applyFont="1" applyBorder="1" applyAlignment="1">
      <alignment horizontal="center" vertical="center" wrapText="1"/>
    </xf>
    <xf numFmtId="190" fontId="3" fillId="0" borderId="0" xfId="60" applyNumberFormat="1" applyFont="1" applyBorder="1" applyAlignment="1">
      <alignment horizontal="center"/>
    </xf>
    <xf numFmtId="190" fontId="2" fillId="4" borderId="10" xfId="60" applyNumberFormat="1" applyFont="1" applyFill="1" applyBorder="1" applyAlignment="1">
      <alignment horizontal="center" vertical="center"/>
    </xf>
    <xf numFmtId="190" fontId="7" fillId="0" borderId="0" xfId="60" applyNumberFormat="1" applyFont="1" applyAlignment="1">
      <alignment horizontal="center"/>
    </xf>
    <xf numFmtId="0" fontId="6" fillId="0" borderId="0" xfId="0" applyFont="1" applyAlignment="1">
      <alignment vertical="center"/>
    </xf>
    <xf numFmtId="0" fontId="3" fillId="0" borderId="10" xfId="0" applyNumberFormat="1" applyFont="1" applyBorder="1" applyAlignment="1">
      <alignment horizontal="justify" vertical="center" wrapText="1"/>
    </xf>
    <xf numFmtId="204" fontId="3" fillId="35" borderId="10" xfId="60" applyNumberFormat="1" applyFont="1" applyFill="1" applyBorder="1" applyAlignment="1">
      <alignment horizontal="center" vertical="center"/>
    </xf>
    <xf numFmtId="0" fontId="3" fillId="0" borderId="0" xfId="0" applyFont="1" applyAlignment="1">
      <alignment horizontal="justify" vertical="center"/>
    </xf>
    <xf numFmtId="204" fontId="2" fillId="4" borderId="10" xfId="60" applyNumberFormat="1" applyFont="1" applyFill="1" applyBorder="1" applyAlignment="1">
      <alignment horizontal="center" vertical="center"/>
    </xf>
    <xf numFmtId="204" fontId="2" fillId="32" borderId="10" xfId="60" applyNumberFormat="1" applyFont="1" applyFill="1" applyBorder="1" applyAlignment="1">
      <alignment horizontal="center" vertical="center"/>
    </xf>
    <xf numFmtId="204" fontId="3" fillId="33" borderId="10" xfId="60" applyNumberFormat="1" applyFont="1" applyFill="1" applyBorder="1" applyAlignment="1">
      <alignment horizontal="center" vertical="center"/>
    </xf>
    <xf numFmtId="204" fontId="3" fillId="33" borderId="10" xfId="60" applyNumberFormat="1" applyFont="1" applyFill="1" applyBorder="1" applyAlignment="1">
      <alignment horizontal="center" vertical="center" wrapText="1"/>
    </xf>
    <xf numFmtId="204" fontId="3" fillId="35" borderId="10" xfId="60" applyNumberFormat="1" applyFont="1" applyFill="1" applyBorder="1" applyAlignment="1">
      <alignment horizontal="center" vertical="center" wrapText="1"/>
    </xf>
    <xf numFmtId="204" fontId="2" fillId="32" borderId="10" xfId="60" applyNumberFormat="1" applyFont="1" applyFill="1" applyBorder="1" applyAlignment="1">
      <alignment horizontal="center" vertical="center" wrapText="1"/>
    </xf>
    <xf numFmtId="204" fontId="3" fillId="35" borderId="10" xfId="60" applyNumberFormat="1" applyFont="1" applyFill="1" applyBorder="1" applyAlignment="1">
      <alignment horizontal="center" vertical="center" wrapText="1"/>
    </xf>
    <xf numFmtId="204" fontId="3" fillId="0" borderId="10" xfId="60" applyNumberFormat="1" applyFont="1" applyFill="1" applyBorder="1" applyAlignment="1">
      <alignment horizontal="center" vertical="center" wrapText="1"/>
    </xf>
    <xf numFmtId="204" fontId="3" fillId="0" borderId="10" xfId="60" applyNumberFormat="1" applyFont="1" applyBorder="1" applyAlignment="1">
      <alignment horizontal="center" vertical="center" wrapText="1"/>
    </xf>
    <xf numFmtId="204" fontId="2" fillId="34" borderId="10" xfId="60" applyNumberFormat="1" applyFont="1" applyFill="1" applyBorder="1" applyAlignment="1">
      <alignment horizontal="center" vertical="center" wrapText="1"/>
    </xf>
    <xf numFmtId="204" fontId="3" fillId="35" borderId="10" xfId="60" applyNumberFormat="1" applyFont="1" applyFill="1" applyBorder="1" applyAlignment="1">
      <alignment horizontal="center" vertical="center"/>
    </xf>
    <xf numFmtId="204" fontId="2" fillId="32" borderId="10" xfId="60" applyNumberFormat="1" applyFont="1" applyFill="1" applyBorder="1" applyAlignment="1">
      <alignment horizontal="center" vertical="center"/>
    </xf>
    <xf numFmtId="204" fontId="2" fillId="32" borderId="10" xfId="0" applyNumberFormat="1" applyFont="1" applyFill="1" applyBorder="1" applyAlignment="1">
      <alignment horizontal="center" vertical="center"/>
    </xf>
    <xf numFmtId="2" fontId="3" fillId="35" borderId="10" xfId="60" applyNumberFormat="1" applyFont="1" applyFill="1" applyBorder="1" applyAlignment="1">
      <alignment horizontal="center" vertical="center"/>
    </xf>
    <xf numFmtId="190" fontId="3" fillId="0" borderId="11" xfId="60" applyNumberFormat="1" applyFont="1" applyBorder="1" applyAlignment="1">
      <alignment horizontal="center" vertical="center" wrapText="1"/>
    </xf>
    <xf numFmtId="190" fontId="3" fillId="0" borderId="12" xfId="60" applyNumberFormat="1" applyFont="1" applyBorder="1" applyAlignment="1">
      <alignment horizontal="center" vertical="center" wrapText="1"/>
    </xf>
    <xf numFmtId="190" fontId="6" fillId="0" borderId="0" xfId="60" applyNumberFormat="1" applyFont="1" applyAlignment="1">
      <alignment horizontal="center"/>
    </xf>
    <xf numFmtId="0" fontId="1" fillId="0" borderId="0" xfId="0"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1"/>
  <sheetViews>
    <sheetView tabSelected="1" zoomScale="105" zoomScaleNormal="105" zoomScalePageLayoutView="0" workbookViewId="0" topLeftCell="A301">
      <selection activeCell="C306" sqref="C306"/>
    </sheetView>
  </sheetViews>
  <sheetFormatPr defaultColWidth="9.140625" defaultRowHeight="12.75"/>
  <cols>
    <col min="1" max="1" width="25.28125" style="3" customWidth="1"/>
    <col min="2" max="2" width="57.28125" style="14" customWidth="1"/>
    <col min="3" max="3" width="13.57421875" style="38" customWidth="1"/>
    <col min="4" max="4" width="11.8515625" style="38" customWidth="1"/>
    <col min="5" max="5" width="13.28125" style="39" customWidth="1"/>
    <col min="6" max="6" width="10.8515625" style="0" customWidth="1"/>
  </cols>
  <sheetData>
    <row r="1" spans="1:5" ht="17.25" customHeight="1">
      <c r="A1" s="44"/>
      <c r="B1" s="44"/>
      <c r="C1" s="64" t="s">
        <v>260</v>
      </c>
      <c r="D1" s="64"/>
      <c r="E1" s="64"/>
    </row>
    <row r="2" spans="1:5" ht="18" customHeight="1">
      <c r="A2" s="44"/>
      <c r="B2" s="44"/>
      <c r="C2" s="64" t="s">
        <v>18</v>
      </c>
      <c r="D2" s="64"/>
      <c r="E2" s="64"/>
    </row>
    <row r="3" spans="1:5" ht="18" customHeight="1">
      <c r="A3" s="44"/>
      <c r="B3" s="44"/>
      <c r="C3" s="64" t="s">
        <v>145</v>
      </c>
      <c r="D3" s="64"/>
      <c r="E3" s="64"/>
    </row>
    <row r="4" spans="1:5" ht="15" customHeight="1">
      <c r="A4" s="44"/>
      <c r="B4" s="44"/>
      <c r="C4" s="64" t="s">
        <v>515</v>
      </c>
      <c r="D4" s="64"/>
      <c r="E4" s="64"/>
    </row>
    <row r="5" ht="15" customHeight="1"/>
    <row r="6" spans="1:5" ht="18.75" customHeight="1">
      <c r="A6" s="65" t="s">
        <v>9</v>
      </c>
      <c r="B6" s="65"/>
      <c r="C6" s="65"/>
      <c r="D6" s="65"/>
      <c r="E6" s="65"/>
    </row>
    <row r="7" spans="1:5" ht="18.75" customHeight="1">
      <c r="A7" s="65" t="s">
        <v>146</v>
      </c>
      <c r="B7" s="65"/>
      <c r="C7" s="65"/>
      <c r="D7" s="65"/>
      <c r="E7" s="65"/>
    </row>
    <row r="8" spans="1:5" ht="18.75" customHeight="1">
      <c r="A8" s="65" t="s">
        <v>389</v>
      </c>
      <c r="B8" s="65"/>
      <c r="C8" s="65"/>
      <c r="D8" s="65"/>
      <c r="E8" s="65"/>
    </row>
    <row r="9" spans="1:5" ht="15" customHeight="1">
      <c r="A9" s="2"/>
      <c r="B9" s="15"/>
      <c r="C9" s="40"/>
      <c r="D9" s="40"/>
      <c r="E9" s="41" t="s">
        <v>147</v>
      </c>
    </row>
    <row r="10" spans="1:5" s="1" customFormat="1" ht="13.5" customHeight="1">
      <c r="A10" s="66" t="s">
        <v>7</v>
      </c>
      <c r="B10" s="66" t="s">
        <v>10</v>
      </c>
      <c r="C10" s="62" t="s">
        <v>252</v>
      </c>
      <c r="D10" s="62" t="s">
        <v>261</v>
      </c>
      <c r="E10" s="62" t="s">
        <v>390</v>
      </c>
    </row>
    <row r="11" spans="1:5" s="1" customFormat="1" ht="26.25" customHeight="1">
      <c r="A11" s="67"/>
      <c r="B11" s="67"/>
      <c r="C11" s="63"/>
      <c r="D11" s="63"/>
      <c r="E11" s="63"/>
    </row>
    <row r="12" spans="1:5" s="1" customFormat="1" ht="16.5" customHeight="1">
      <c r="A12" s="9" t="s">
        <v>19</v>
      </c>
      <c r="B12" s="22" t="s">
        <v>20</v>
      </c>
      <c r="C12" s="48">
        <f>C13+C22+C30+C48+C53+C73+C79+C84+C45+C42+C99</f>
        <v>532522.5</v>
      </c>
      <c r="D12" s="48">
        <f>D13+D22+D30+D48+D53+D73+D79+D84+D45+D42+D99</f>
        <v>559876</v>
      </c>
      <c r="E12" s="48">
        <f>E13+E22+E30+E48+E53+E73+E79+E84+E45+E42+E99</f>
        <v>597643.4</v>
      </c>
    </row>
    <row r="13" spans="1:5" s="1" customFormat="1" ht="27.75" customHeight="1">
      <c r="A13" s="19" t="s">
        <v>150</v>
      </c>
      <c r="B13" s="23" t="s">
        <v>21</v>
      </c>
      <c r="C13" s="49">
        <f>SUM(C14)</f>
        <v>396800</v>
      </c>
      <c r="D13" s="49">
        <f>SUM(D14)</f>
        <v>426600</v>
      </c>
      <c r="E13" s="49">
        <f>SUM(E14)</f>
        <v>456460</v>
      </c>
    </row>
    <row r="14" spans="1:5" s="1" customFormat="1" ht="18.75" customHeight="1">
      <c r="A14" s="20" t="s">
        <v>154</v>
      </c>
      <c r="B14" s="36" t="s">
        <v>22</v>
      </c>
      <c r="C14" s="50">
        <f>C15+C16+C17+C18+C19+C20+C21</f>
        <v>396800</v>
      </c>
      <c r="D14" s="50">
        <f>D15+D16+D17+D18+D19+D20+D21</f>
        <v>426600</v>
      </c>
      <c r="E14" s="50">
        <f>E15+E16+E17+E18+E19+E20+E21</f>
        <v>456460</v>
      </c>
    </row>
    <row r="15" spans="1:5" s="1" customFormat="1" ht="84" customHeight="1">
      <c r="A15" s="20" t="s">
        <v>23</v>
      </c>
      <c r="B15" s="36" t="s">
        <v>369</v>
      </c>
      <c r="C15" s="51">
        <v>357300</v>
      </c>
      <c r="D15" s="51">
        <v>383940</v>
      </c>
      <c r="E15" s="51">
        <v>410815</v>
      </c>
    </row>
    <row r="16" spans="1:5" s="1" customFormat="1" ht="94.5" customHeight="1">
      <c r="A16" s="20" t="s">
        <v>24</v>
      </c>
      <c r="B16" s="36" t="s">
        <v>74</v>
      </c>
      <c r="C16" s="51">
        <v>1580</v>
      </c>
      <c r="D16" s="51">
        <v>1710</v>
      </c>
      <c r="E16" s="52">
        <v>1825</v>
      </c>
    </row>
    <row r="17" spans="1:5" s="1" customFormat="1" ht="45" customHeight="1">
      <c r="A17" s="20" t="s">
        <v>25</v>
      </c>
      <c r="B17" s="36" t="s">
        <v>26</v>
      </c>
      <c r="C17" s="51">
        <v>5135</v>
      </c>
      <c r="D17" s="51">
        <v>5550</v>
      </c>
      <c r="E17" s="51">
        <v>5930</v>
      </c>
    </row>
    <row r="18" spans="1:5" s="1" customFormat="1" ht="73.5" customHeight="1">
      <c r="A18" s="20" t="s">
        <v>27</v>
      </c>
      <c r="B18" s="36" t="s">
        <v>75</v>
      </c>
      <c r="C18" s="51">
        <v>9085</v>
      </c>
      <c r="D18" s="51">
        <v>9810</v>
      </c>
      <c r="E18" s="51">
        <v>10500</v>
      </c>
    </row>
    <row r="19" spans="1:5" s="1" customFormat="1" ht="108.75" customHeight="1">
      <c r="A19" s="20" t="s">
        <v>249</v>
      </c>
      <c r="B19" s="36" t="s">
        <v>370</v>
      </c>
      <c r="C19" s="51">
        <v>5530</v>
      </c>
      <c r="D19" s="51">
        <v>5970</v>
      </c>
      <c r="E19" s="51">
        <v>6390</v>
      </c>
    </row>
    <row r="20" spans="1:5" s="1" customFormat="1" ht="51.75" customHeight="1">
      <c r="A20" s="20" t="s">
        <v>381</v>
      </c>
      <c r="B20" s="47" t="s">
        <v>382</v>
      </c>
      <c r="C20" s="51">
        <v>3160</v>
      </c>
      <c r="D20" s="51">
        <v>3410</v>
      </c>
      <c r="E20" s="51">
        <v>3650</v>
      </c>
    </row>
    <row r="21" spans="1:5" s="1" customFormat="1" ht="57" customHeight="1">
      <c r="A21" s="20" t="s">
        <v>383</v>
      </c>
      <c r="B21" s="36" t="s">
        <v>384</v>
      </c>
      <c r="C21" s="51">
        <v>15010</v>
      </c>
      <c r="D21" s="51">
        <v>16210</v>
      </c>
      <c r="E21" s="51">
        <v>17350</v>
      </c>
    </row>
    <row r="22" spans="1:5" s="1" customFormat="1" ht="27.75" customHeight="1">
      <c r="A22" s="19" t="s">
        <v>151</v>
      </c>
      <c r="B22" s="24" t="s">
        <v>29</v>
      </c>
      <c r="C22" s="53">
        <f>C23</f>
        <v>13208.3</v>
      </c>
      <c r="D22" s="53">
        <f>D23</f>
        <v>13725</v>
      </c>
      <c r="E22" s="53">
        <f>E23</f>
        <v>14183.599999999999</v>
      </c>
    </row>
    <row r="23" spans="1:5" s="1" customFormat="1" ht="30.75" customHeight="1">
      <c r="A23" s="31" t="s">
        <v>152</v>
      </c>
      <c r="B23" s="33" t="s">
        <v>153</v>
      </c>
      <c r="C23" s="54">
        <f>C24+C26+C28</f>
        <v>13208.3</v>
      </c>
      <c r="D23" s="54">
        <f>D24+D26+D28</f>
        <v>13725</v>
      </c>
      <c r="E23" s="54">
        <f>E24+E26+E28</f>
        <v>14183.599999999999</v>
      </c>
    </row>
    <row r="24" spans="1:5" s="1" customFormat="1" ht="56.25" customHeight="1">
      <c r="A24" s="20" t="s">
        <v>366</v>
      </c>
      <c r="B24" s="36" t="s">
        <v>30</v>
      </c>
      <c r="C24" s="55">
        <f>C25</f>
        <v>6888.7</v>
      </c>
      <c r="D24" s="55">
        <f>D25</f>
        <v>7140.5</v>
      </c>
      <c r="E24" s="55">
        <f>E25</f>
        <v>7388.2</v>
      </c>
    </row>
    <row r="25" spans="1:5" s="1" customFormat="1" ht="97.5" customHeight="1">
      <c r="A25" s="20" t="s">
        <v>363</v>
      </c>
      <c r="B25" s="36" t="s">
        <v>391</v>
      </c>
      <c r="C25" s="51">
        <v>6888.7</v>
      </c>
      <c r="D25" s="51">
        <v>7140.5</v>
      </c>
      <c r="E25" s="51">
        <v>7388.2</v>
      </c>
    </row>
    <row r="26" spans="1:5" s="1" customFormat="1" ht="68.25" customHeight="1">
      <c r="A26" s="20" t="s">
        <v>367</v>
      </c>
      <c r="B26" s="36" t="s">
        <v>31</v>
      </c>
      <c r="C26" s="51">
        <f>C27</f>
        <v>32.8</v>
      </c>
      <c r="D26" s="51">
        <f>D27</f>
        <v>37.5</v>
      </c>
      <c r="E26" s="51">
        <f>E27</f>
        <v>39.2</v>
      </c>
    </row>
    <row r="27" spans="1:5" s="1" customFormat="1" ht="108.75" customHeight="1">
      <c r="A27" s="20" t="s">
        <v>364</v>
      </c>
      <c r="B27" s="36" t="s">
        <v>392</v>
      </c>
      <c r="C27" s="51">
        <v>32.8</v>
      </c>
      <c r="D27" s="51">
        <v>37.5</v>
      </c>
      <c r="E27" s="51">
        <v>39.2</v>
      </c>
    </row>
    <row r="28" spans="1:5" s="1" customFormat="1" ht="61.5" customHeight="1">
      <c r="A28" s="20" t="s">
        <v>368</v>
      </c>
      <c r="B28" s="36" t="s">
        <v>127</v>
      </c>
      <c r="C28" s="51">
        <f>C29</f>
        <v>6286.8</v>
      </c>
      <c r="D28" s="51">
        <f>D29</f>
        <v>6547</v>
      </c>
      <c r="E28" s="51">
        <f>E29</f>
        <v>6756.2</v>
      </c>
    </row>
    <row r="29" spans="1:5" s="1" customFormat="1" ht="95.25" customHeight="1">
      <c r="A29" s="20" t="s">
        <v>365</v>
      </c>
      <c r="B29" s="36" t="s">
        <v>393</v>
      </c>
      <c r="C29" s="51">
        <v>6286.8</v>
      </c>
      <c r="D29" s="51">
        <v>6547</v>
      </c>
      <c r="E29" s="51">
        <v>6756.2</v>
      </c>
    </row>
    <row r="30" spans="1:5" s="1" customFormat="1" ht="22.5" customHeight="1">
      <c r="A30" s="19" t="s">
        <v>155</v>
      </c>
      <c r="B30" s="24" t="s">
        <v>32</v>
      </c>
      <c r="C30" s="49">
        <f>C31+C36+C38+C40</f>
        <v>72791</v>
      </c>
      <c r="D30" s="49">
        <f>D31+D36+D38+D40</f>
        <v>78572</v>
      </c>
      <c r="E30" s="49">
        <f>E31+E36+E38+E40</f>
        <v>85015</v>
      </c>
    </row>
    <row r="31" spans="1:5" s="1" customFormat="1" ht="30" customHeight="1">
      <c r="A31" s="21" t="s">
        <v>156</v>
      </c>
      <c r="B31" s="25" t="s">
        <v>13</v>
      </c>
      <c r="C31" s="56">
        <f>C32+C34</f>
        <v>63272</v>
      </c>
      <c r="D31" s="56">
        <f>D32+D34</f>
        <v>67643</v>
      </c>
      <c r="E31" s="56">
        <f>E32+E34</f>
        <v>72361</v>
      </c>
    </row>
    <row r="32" spans="1:5" s="1" customFormat="1" ht="31.5" customHeight="1">
      <c r="A32" s="21" t="s">
        <v>394</v>
      </c>
      <c r="B32" s="25" t="s">
        <v>14</v>
      </c>
      <c r="C32" s="56">
        <f>C33</f>
        <v>41506</v>
      </c>
      <c r="D32" s="56">
        <f>D33</f>
        <v>44374</v>
      </c>
      <c r="E32" s="56">
        <f>E33</f>
        <v>47469</v>
      </c>
    </row>
    <row r="33" spans="1:5" s="1" customFormat="1" ht="30" customHeight="1">
      <c r="A33" s="21" t="s">
        <v>15</v>
      </c>
      <c r="B33" s="25" t="s">
        <v>14</v>
      </c>
      <c r="C33" s="56">
        <v>41506</v>
      </c>
      <c r="D33" s="56">
        <v>44374</v>
      </c>
      <c r="E33" s="56">
        <v>47469</v>
      </c>
    </row>
    <row r="34" spans="1:5" s="1" customFormat="1" ht="45.75" customHeight="1">
      <c r="A34" s="21" t="s">
        <v>395</v>
      </c>
      <c r="B34" s="25" t="s">
        <v>16</v>
      </c>
      <c r="C34" s="56">
        <f>C35</f>
        <v>21766</v>
      </c>
      <c r="D34" s="56">
        <f>D35</f>
        <v>23269</v>
      </c>
      <c r="E34" s="56">
        <f>E35</f>
        <v>24892</v>
      </c>
    </row>
    <row r="35" spans="1:5" s="1" customFormat="1" ht="55.5" customHeight="1">
      <c r="A35" s="21" t="s">
        <v>17</v>
      </c>
      <c r="B35" s="25" t="s">
        <v>28</v>
      </c>
      <c r="C35" s="56">
        <v>21766</v>
      </c>
      <c r="D35" s="56">
        <v>23269</v>
      </c>
      <c r="E35" s="56">
        <v>24892</v>
      </c>
    </row>
    <row r="36" spans="1:5" s="1" customFormat="1" ht="29.25" customHeight="1">
      <c r="A36" s="21" t="s">
        <v>157</v>
      </c>
      <c r="B36" s="25" t="s">
        <v>33</v>
      </c>
      <c r="C36" s="56">
        <f>C37</f>
        <v>20</v>
      </c>
      <c r="D36" s="56">
        <f>D37</f>
        <v>10</v>
      </c>
      <c r="E36" s="56">
        <f>E37</f>
        <v>10</v>
      </c>
    </row>
    <row r="37" spans="1:5" s="1" customFormat="1" ht="27" customHeight="1">
      <c r="A37" s="21" t="s">
        <v>34</v>
      </c>
      <c r="B37" s="25" t="s">
        <v>33</v>
      </c>
      <c r="C37" s="56">
        <v>20</v>
      </c>
      <c r="D37" s="56">
        <v>10</v>
      </c>
      <c r="E37" s="56">
        <v>10</v>
      </c>
    </row>
    <row r="38" spans="1:5" s="1" customFormat="1" ht="21" customHeight="1">
      <c r="A38" s="21" t="s">
        <v>158</v>
      </c>
      <c r="B38" s="25" t="s">
        <v>35</v>
      </c>
      <c r="C38" s="56">
        <f>C39</f>
        <v>229</v>
      </c>
      <c r="D38" s="56">
        <f>D39</f>
        <v>243</v>
      </c>
      <c r="E38" s="56">
        <f>E39</f>
        <v>256</v>
      </c>
    </row>
    <row r="39" spans="1:5" s="1" customFormat="1" ht="19.5" customHeight="1">
      <c r="A39" s="21" t="s">
        <v>36</v>
      </c>
      <c r="B39" s="25" t="s">
        <v>35</v>
      </c>
      <c r="C39" s="56">
        <v>229</v>
      </c>
      <c r="D39" s="56">
        <v>243</v>
      </c>
      <c r="E39" s="56">
        <v>256</v>
      </c>
    </row>
    <row r="40" spans="1:5" s="1" customFormat="1" ht="30.75" customHeight="1">
      <c r="A40" s="21" t="s">
        <v>159</v>
      </c>
      <c r="B40" s="25" t="s">
        <v>37</v>
      </c>
      <c r="C40" s="56">
        <f>C41</f>
        <v>9270</v>
      </c>
      <c r="D40" s="56">
        <f>D41</f>
        <v>10676</v>
      </c>
      <c r="E40" s="56">
        <f>E41</f>
        <v>12388</v>
      </c>
    </row>
    <row r="41" spans="1:5" s="1" customFormat="1" ht="31.5" customHeight="1">
      <c r="A41" s="21" t="s">
        <v>72</v>
      </c>
      <c r="B41" s="25" t="s">
        <v>38</v>
      </c>
      <c r="C41" s="56">
        <v>9270</v>
      </c>
      <c r="D41" s="56">
        <v>10676</v>
      </c>
      <c r="E41" s="56">
        <v>12388</v>
      </c>
    </row>
    <row r="42" spans="1:5" s="1" customFormat="1" ht="27.75" customHeight="1">
      <c r="A42" s="26" t="s">
        <v>160</v>
      </c>
      <c r="B42" s="27" t="s">
        <v>161</v>
      </c>
      <c r="C42" s="57">
        <f aca="true" t="shared" si="0" ref="C42:E43">C43</f>
        <v>5610</v>
      </c>
      <c r="D42" s="57">
        <f t="shared" si="0"/>
        <v>5704</v>
      </c>
      <c r="E42" s="57">
        <f t="shared" si="0"/>
        <v>5785</v>
      </c>
    </row>
    <row r="43" spans="1:5" s="1" customFormat="1" ht="27.75" customHeight="1">
      <c r="A43" s="31" t="s">
        <v>162</v>
      </c>
      <c r="B43" s="33" t="s">
        <v>133</v>
      </c>
      <c r="C43" s="54">
        <f t="shared" si="0"/>
        <v>5610</v>
      </c>
      <c r="D43" s="54">
        <f t="shared" si="0"/>
        <v>5704</v>
      </c>
      <c r="E43" s="54">
        <f t="shared" si="0"/>
        <v>5785</v>
      </c>
    </row>
    <row r="44" spans="1:5" s="1" customFormat="1" ht="27.75" customHeight="1">
      <c r="A44" s="28" t="s">
        <v>163</v>
      </c>
      <c r="B44" s="29" t="s">
        <v>134</v>
      </c>
      <c r="C44" s="55">
        <v>5610</v>
      </c>
      <c r="D44" s="55">
        <v>5704</v>
      </c>
      <c r="E44" s="56">
        <v>5785</v>
      </c>
    </row>
    <row r="45" spans="1:5" s="1" customFormat="1" ht="30.75" customHeight="1">
      <c r="A45" s="26" t="s">
        <v>122</v>
      </c>
      <c r="B45" s="27" t="s">
        <v>123</v>
      </c>
      <c r="C45" s="57">
        <f aca="true" t="shared" si="1" ref="C45:E46">C46</f>
        <v>5004</v>
      </c>
      <c r="D45" s="57">
        <f t="shared" si="1"/>
        <v>5019</v>
      </c>
      <c r="E45" s="57">
        <f t="shared" si="1"/>
        <v>5058</v>
      </c>
    </row>
    <row r="46" spans="1:5" s="1" customFormat="1" ht="27.75" customHeight="1">
      <c r="A46" s="21" t="s">
        <v>164</v>
      </c>
      <c r="B46" s="25" t="s">
        <v>124</v>
      </c>
      <c r="C46" s="56">
        <f t="shared" si="1"/>
        <v>5004</v>
      </c>
      <c r="D46" s="56">
        <f t="shared" si="1"/>
        <v>5019</v>
      </c>
      <c r="E46" s="56">
        <f t="shared" si="1"/>
        <v>5058</v>
      </c>
    </row>
    <row r="47" spans="1:5" s="1" customFormat="1" ht="27.75" customHeight="1">
      <c r="A47" s="21" t="s">
        <v>125</v>
      </c>
      <c r="B47" s="25" t="s">
        <v>126</v>
      </c>
      <c r="C47" s="56">
        <v>5004</v>
      </c>
      <c r="D47" s="56">
        <v>5019</v>
      </c>
      <c r="E47" s="56">
        <v>5058</v>
      </c>
    </row>
    <row r="48" spans="1:5" s="1" customFormat="1" ht="21" customHeight="1">
      <c r="A48" s="19" t="s">
        <v>39</v>
      </c>
      <c r="B48" s="24" t="s">
        <v>40</v>
      </c>
      <c r="C48" s="49">
        <f>SUM(C49+C51)</f>
        <v>11250</v>
      </c>
      <c r="D48" s="49">
        <f>SUM(D49+D51)</f>
        <v>11470</v>
      </c>
      <c r="E48" s="49">
        <f>SUM(E49+E51)</f>
        <v>11705</v>
      </c>
    </row>
    <row r="49" spans="1:5" s="1" customFormat="1" ht="36" customHeight="1">
      <c r="A49" s="20" t="s">
        <v>165</v>
      </c>
      <c r="B49" s="36" t="s">
        <v>41</v>
      </c>
      <c r="C49" s="51">
        <f>C50</f>
        <v>11230</v>
      </c>
      <c r="D49" s="51">
        <f>D50</f>
        <v>11450</v>
      </c>
      <c r="E49" s="51">
        <f>E50</f>
        <v>11680</v>
      </c>
    </row>
    <row r="50" spans="1:5" s="1" customFormat="1" ht="43.5" customHeight="1">
      <c r="A50" s="20" t="s">
        <v>42</v>
      </c>
      <c r="B50" s="36" t="s">
        <v>43</v>
      </c>
      <c r="C50" s="51">
        <v>11230</v>
      </c>
      <c r="D50" s="51">
        <v>11450</v>
      </c>
      <c r="E50" s="51">
        <v>11680</v>
      </c>
    </row>
    <row r="51" spans="1:5" s="1" customFormat="1" ht="31.5" customHeight="1">
      <c r="A51" s="20" t="s">
        <v>44</v>
      </c>
      <c r="B51" s="36" t="s">
        <v>45</v>
      </c>
      <c r="C51" s="51">
        <f>C52</f>
        <v>20</v>
      </c>
      <c r="D51" s="51">
        <f>D52</f>
        <v>20</v>
      </c>
      <c r="E51" s="51">
        <f>E52</f>
        <v>25</v>
      </c>
    </row>
    <row r="52" spans="1:5" s="1" customFormat="1" ht="30" customHeight="1">
      <c r="A52" s="20" t="s">
        <v>46</v>
      </c>
      <c r="B52" s="36" t="s">
        <v>47</v>
      </c>
      <c r="C52" s="52">
        <v>20</v>
      </c>
      <c r="D52" s="52">
        <v>20</v>
      </c>
      <c r="E52" s="52">
        <v>25</v>
      </c>
    </row>
    <row r="53" spans="1:5" s="1" customFormat="1" ht="27.75" customHeight="1">
      <c r="A53" s="19" t="s">
        <v>48</v>
      </c>
      <c r="B53" s="24" t="s">
        <v>49</v>
      </c>
      <c r="C53" s="49">
        <f>C56+C68+C54</f>
        <v>19309.7</v>
      </c>
      <c r="D53" s="49">
        <f>D56+D68+D54</f>
        <v>16792.100000000002</v>
      </c>
      <c r="E53" s="49">
        <f>E56+E68+E54</f>
        <v>17440.4</v>
      </c>
    </row>
    <row r="54" spans="1:5" s="1" customFormat="1" ht="60.75" customHeight="1">
      <c r="A54" s="31" t="s">
        <v>460</v>
      </c>
      <c r="B54" s="33" t="s">
        <v>458</v>
      </c>
      <c r="C54" s="46">
        <f>C55</f>
        <v>16.1</v>
      </c>
      <c r="D54" s="46">
        <f>D55</f>
        <v>0</v>
      </c>
      <c r="E54" s="46">
        <f>E55</f>
        <v>0</v>
      </c>
    </row>
    <row r="55" spans="1:5" s="1" customFormat="1" ht="44.25" customHeight="1">
      <c r="A55" s="31" t="s">
        <v>461</v>
      </c>
      <c r="B55" s="33" t="s">
        <v>459</v>
      </c>
      <c r="C55" s="46">
        <v>16.1</v>
      </c>
      <c r="D55" s="46">
        <v>0</v>
      </c>
      <c r="E55" s="56">
        <v>0</v>
      </c>
    </row>
    <row r="56" spans="1:5" s="1" customFormat="1" ht="72.75" customHeight="1">
      <c r="A56" s="20" t="s">
        <v>50</v>
      </c>
      <c r="B56" s="25" t="s">
        <v>51</v>
      </c>
      <c r="C56" s="56">
        <f>C57+C62+C64+C66</f>
        <v>18072.2</v>
      </c>
      <c r="D56" s="56">
        <f>D57+D62+D64+D66</f>
        <v>16453.7</v>
      </c>
      <c r="E56" s="56">
        <f>E57+E62+E64+E66</f>
        <v>17251.100000000002</v>
      </c>
    </row>
    <row r="57" spans="1:5" s="1" customFormat="1" ht="60.75" customHeight="1">
      <c r="A57" s="20" t="s">
        <v>3</v>
      </c>
      <c r="B57" s="25" t="s">
        <v>52</v>
      </c>
      <c r="C57" s="52">
        <f>C58+C59+C60+C61</f>
        <v>16183</v>
      </c>
      <c r="D57" s="52">
        <f>D58+D59+D60+D61</f>
        <v>15705</v>
      </c>
      <c r="E57" s="52">
        <f>E58+E59+E60+E61</f>
        <v>16490</v>
      </c>
    </row>
    <row r="58" spans="1:5" s="1" customFormat="1" ht="87.75" customHeight="1">
      <c r="A58" s="20" t="s">
        <v>1</v>
      </c>
      <c r="B58" s="25" t="s">
        <v>2</v>
      </c>
      <c r="C58" s="52">
        <v>2263</v>
      </c>
      <c r="D58" s="52">
        <v>1089</v>
      </c>
      <c r="E58" s="52">
        <v>1145</v>
      </c>
    </row>
    <row r="59" spans="1:5" s="1" customFormat="1" ht="72.75" customHeight="1">
      <c r="A59" s="20" t="s">
        <v>0</v>
      </c>
      <c r="B59" s="25" t="s">
        <v>12</v>
      </c>
      <c r="C59" s="52">
        <v>12541</v>
      </c>
      <c r="D59" s="52">
        <v>13168</v>
      </c>
      <c r="E59" s="52">
        <v>13826</v>
      </c>
    </row>
    <row r="60" spans="1:5" s="1" customFormat="1" ht="74.25" customHeight="1">
      <c r="A60" s="20" t="s">
        <v>4</v>
      </c>
      <c r="B60" s="45" t="s">
        <v>12</v>
      </c>
      <c r="C60" s="52">
        <v>869</v>
      </c>
      <c r="D60" s="52">
        <v>912</v>
      </c>
      <c r="E60" s="52">
        <v>957</v>
      </c>
    </row>
    <row r="61" spans="1:5" s="1" customFormat="1" ht="72" customHeight="1">
      <c r="A61" s="20" t="s">
        <v>5</v>
      </c>
      <c r="B61" s="45" t="s">
        <v>12</v>
      </c>
      <c r="C61" s="52">
        <v>510</v>
      </c>
      <c r="D61" s="52">
        <v>536</v>
      </c>
      <c r="E61" s="52">
        <v>562</v>
      </c>
    </row>
    <row r="62" spans="1:5" s="1" customFormat="1" ht="69.75" customHeight="1">
      <c r="A62" s="20" t="s">
        <v>166</v>
      </c>
      <c r="B62" s="25" t="s">
        <v>53</v>
      </c>
      <c r="C62" s="52">
        <f>C63</f>
        <v>387</v>
      </c>
      <c r="D62" s="52">
        <f>D63</f>
        <v>406</v>
      </c>
      <c r="E62" s="52">
        <f>E63</f>
        <v>427</v>
      </c>
    </row>
    <row r="63" spans="1:5" s="1" customFormat="1" ht="69.75" customHeight="1">
      <c r="A63" s="20" t="s">
        <v>54</v>
      </c>
      <c r="B63" s="25" t="s">
        <v>55</v>
      </c>
      <c r="C63" s="52">
        <v>387</v>
      </c>
      <c r="D63" s="52">
        <v>406</v>
      </c>
      <c r="E63" s="52">
        <v>427</v>
      </c>
    </row>
    <row r="64" spans="1:5" s="1" customFormat="1" ht="71.25" customHeight="1">
      <c r="A64" s="20" t="s">
        <v>56</v>
      </c>
      <c r="B64" s="25" t="s">
        <v>167</v>
      </c>
      <c r="C64" s="52">
        <f>C65</f>
        <v>1500</v>
      </c>
      <c r="D64" s="52">
        <f>D65</f>
        <v>340.4</v>
      </c>
      <c r="E64" s="52">
        <f>E65</f>
        <v>331.7</v>
      </c>
    </row>
    <row r="65" spans="1:5" s="1" customFormat="1" ht="54.75" customHeight="1">
      <c r="A65" s="20" t="s">
        <v>57</v>
      </c>
      <c r="B65" s="36" t="s">
        <v>168</v>
      </c>
      <c r="C65" s="52">
        <v>1500</v>
      </c>
      <c r="D65" s="52">
        <v>340.4</v>
      </c>
      <c r="E65" s="52">
        <v>331.7</v>
      </c>
    </row>
    <row r="66" spans="1:5" s="1" customFormat="1" ht="54.75" customHeight="1">
      <c r="A66" s="20" t="s">
        <v>385</v>
      </c>
      <c r="B66" s="36" t="s">
        <v>386</v>
      </c>
      <c r="C66" s="52">
        <f>C67</f>
        <v>2.2</v>
      </c>
      <c r="D66" s="52">
        <f>D67</f>
        <v>2.3</v>
      </c>
      <c r="E66" s="52">
        <f>E67</f>
        <v>2.4</v>
      </c>
    </row>
    <row r="67" spans="1:5" s="1" customFormat="1" ht="133.5" customHeight="1">
      <c r="A67" s="20" t="s">
        <v>387</v>
      </c>
      <c r="B67" s="36" t="s">
        <v>388</v>
      </c>
      <c r="C67" s="52">
        <v>2.2</v>
      </c>
      <c r="D67" s="52">
        <v>2.3</v>
      </c>
      <c r="E67" s="52">
        <v>2.4</v>
      </c>
    </row>
    <row r="68" spans="1:5" s="1" customFormat="1" ht="69.75" customHeight="1">
      <c r="A68" s="20" t="s">
        <v>169</v>
      </c>
      <c r="B68" s="36" t="s">
        <v>58</v>
      </c>
      <c r="C68" s="52">
        <f>C71+C69</f>
        <v>1221.4</v>
      </c>
      <c r="D68" s="52">
        <f>D71+D69</f>
        <v>338.4</v>
      </c>
      <c r="E68" s="52">
        <f>E71+E69</f>
        <v>189.3</v>
      </c>
    </row>
    <row r="69" spans="1:5" s="1" customFormat="1" ht="69.75" customHeight="1">
      <c r="A69" s="20" t="s">
        <v>462</v>
      </c>
      <c r="B69" s="36" t="s">
        <v>463</v>
      </c>
      <c r="C69" s="52">
        <f>C70</f>
        <v>521.4</v>
      </c>
      <c r="D69" s="52">
        <f>D70</f>
        <v>0</v>
      </c>
      <c r="E69" s="52">
        <f>E70</f>
        <v>0</v>
      </c>
    </row>
    <row r="70" spans="1:5" s="1" customFormat="1" ht="69.75" customHeight="1">
      <c r="A70" s="20" t="s">
        <v>464</v>
      </c>
      <c r="B70" s="36" t="s">
        <v>465</v>
      </c>
      <c r="C70" s="52">
        <v>521.4</v>
      </c>
      <c r="D70" s="52">
        <v>0</v>
      </c>
      <c r="E70" s="52">
        <v>0</v>
      </c>
    </row>
    <row r="71" spans="1:5" s="1" customFormat="1" ht="87" customHeight="1">
      <c r="A71" s="20" t="s">
        <v>264</v>
      </c>
      <c r="B71" s="36" t="s">
        <v>265</v>
      </c>
      <c r="C71" s="52">
        <f>C72</f>
        <v>700</v>
      </c>
      <c r="D71" s="52">
        <f>D72</f>
        <v>338.4</v>
      </c>
      <c r="E71" s="52">
        <f>E72</f>
        <v>189.3</v>
      </c>
    </row>
    <row r="72" spans="1:5" s="1" customFormat="1" ht="85.5" customHeight="1">
      <c r="A72" s="20" t="s">
        <v>266</v>
      </c>
      <c r="B72" s="36" t="s">
        <v>267</v>
      </c>
      <c r="C72" s="52">
        <v>700</v>
      </c>
      <c r="D72" s="52">
        <v>338.4</v>
      </c>
      <c r="E72" s="52">
        <v>189.3</v>
      </c>
    </row>
    <row r="73" spans="1:5" s="1" customFormat="1" ht="21.75" customHeight="1">
      <c r="A73" s="19" t="s">
        <v>170</v>
      </c>
      <c r="B73" s="24" t="s">
        <v>59</v>
      </c>
      <c r="C73" s="49">
        <f>C74</f>
        <v>1186.6000000000001</v>
      </c>
      <c r="D73" s="49">
        <f>D74</f>
        <v>1281.6999999999998</v>
      </c>
      <c r="E73" s="49">
        <f>E74</f>
        <v>1281.6999999999998</v>
      </c>
    </row>
    <row r="74" spans="1:5" s="1" customFormat="1" ht="22.5" customHeight="1">
      <c r="A74" s="20" t="s">
        <v>171</v>
      </c>
      <c r="B74" s="36" t="s">
        <v>60</v>
      </c>
      <c r="C74" s="52">
        <f>C75+C76+C77</f>
        <v>1186.6000000000001</v>
      </c>
      <c r="D74" s="52">
        <f>D75+D76+D77</f>
        <v>1281.6999999999998</v>
      </c>
      <c r="E74" s="52">
        <f>E75+E76+E77</f>
        <v>1281.6999999999998</v>
      </c>
    </row>
    <row r="75" spans="1:5" s="1" customFormat="1" ht="33" customHeight="1">
      <c r="A75" s="20" t="s">
        <v>61</v>
      </c>
      <c r="B75" s="36" t="s">
        <v>62</v>
      </c>
      <c r="C75" s="52">
        <v>536.4</v>
      </c>
      <c r="D75" s="52">
        <v>579.4</v>
      </c>
      <c r="E75" s="52">
        <v>579.4</v>
      </c>
    </row>
    <row r="76" spans="1:5" s="1" customFormat="1" ht="20.25" customHeight="1">
      <c r="A76" s="20" t="s">
        <v>63</v>
      </c>
      <c r="B76" s="36" t="s">
        <v>64</v>
      </c>
      <c r="C76" s="52">
        <v>609.5</v>
      </c>
      <c r="D76" s="52">
        <v>658.3</v>
      </c>
      <c r="E76" s="52">
        <v>658.3</v>
      </c>
    </row>
    <row r="77" spans="1:5" s="1" customFormat="1" ht="20.25" customHeight="1">
      <c r="A77" s="20" t="s">
        <v>172</v>
      </c>
      <c r="B77" s="36" t="s">
        <v>65</v>
      </c>
      <c r="C77" s="52">
        <f>C78</f>
        <v>40.7</v>
      </c>
      <c r="D77" s="52">
        <f>D78</f>
        <v>44</v>
      </c>
      <c r="E77" s="52">
        <f>E78</f>
        <v>44</v>
      </c>
    </row>
    <row r="78" spans="1:5" s="1" customFormat="1" ht="23.25" customHeight="1">
      <c r="A78" s="20" t="s">
        <v>73</v>
      </c>
      <c r="B78" s="36" t="s">
        <v>71</v>
      </c>
      <c r="C78" s="52">
        <v>40.7</v>
      </c>
      <c r="D78" s="52">
        <v>44</v>
      </c>
      <c r="E78" s="52">
        <v>44</v>
      </c>
    </row>
    <row r="79" spans="1:5" s="1" customFormat="1" ht="27.75" customHeight="1">
      <c r="A79" s="19" t="s">
        <v>66</v>
      </c>
      <c r="B79" s="24" t="s">
        <v>76</v>
      </c>
      <c r="C79" s="49">
        <f aca="true" t="shared" si="2" ref="C79:E80">C80</f>
        <v>3059</v>
      </c>
      <c r="D79" s="49">
        <f t="shared" si="2"/>
        <v>247.4</v>
      </c>
      <c r="E79" s="49">
        <f t="shared" si="2"/>
        <v>257.3</v>
      </c>
    </row>
    <row r="80" spans="1:5" s="1" customFormat="1" ht="27.75" customHeight="1">
      <c r="A80" s="31" t="s">
        <v>174</v>
      </c>
      <c r="B80" s="33" t="s">
        <v>173</v>
      </c>
      <c r="C80" s="46">
        <f t="shared" si="2"/>
        <v>3059</v>
      </c>
      <c r="D80" s="46">
        <f t="shared" si="2"/>
        <v>247.4</v>
      </c>
      <c r="E80" s="46">
        <f t="shared" si="2"/>
        <v>257.3</v>
      </c>
    </row>
    <row r="81" spans="1:5" s="1" customFormat="1" ht="21" customHeight="1">
      <c r="A81" s="20" t="s">
        <v>67</v>
      </c>
      <c r="B81" s="36" t="s">
        <v>68</v>
      </c>
      <c r="C81" s="51">
        <f>C82+C83</f>
        <v>3059</v>
      </c>
      <c r="D81" s="51">
        <f>D82+D83</f>
        <v>247.4</v>
      </c>
      <c r="E81" s="51">
        <f>E82+E83</f>
        <v>257.3</v>
      </c>
    </row>
    <row r="82" spans="1:5" s="1" customFormat="1" ht="28.5" customHeight="1">
      <c r="A82" s="20" t="s">
        <v>11</v>
      </c>
      <c r="B82" s="36" t="s">
        <v>69</v>
      </c>
      <c r="C82" s="51">
        <v>3058.9</v>
      </c>
      <c r="D82" s="51">
        <v>247.4</v>
      </c>
      <c r="E82" s="51">
        <v>257.3</v>
      </c>
    </row>
    <row r="83" spans="1:5" s="1" customFormat="1" ht="28.5" customHeight="1">
      <c r="A83" s="20" t="s">
        <v>466</v>
      </c>
      <c r="B83" s="36" t="s">
        <v>69</v>
      </c>
      <c r="C83" s="51">
        <v>0.1</v>
      </c>
      <c r="D83" s="51">
        <v>0</v>
      </c>
      <c r="E83" s="51">
        <v>0</v>
      </c>
    </row>
    <row r="84" spans="1:5" s="1" customFormat="1" ht="18" customHeight="1">
      <c r="A84" s="19" t="s">
        <v>268</v>
      </c>
      <c r="B84" s="24" t="s">
        <v>269</v>
      </c>
      <c r="C84" s="49">
        <f>C85+C90+C95</f>
        <v>3525.1</v>
      </c>
      <c r="D84" s="49">
        <f>D85+D90+D95</f>
        <v>325.8</v>
      </c>
      <c r="E84" s="49">
        <f>E85+E90+E95</f>
        <v>315.4</v>
      </c>
    </row>
    <row r="85" spans="1:5" s="1" customFormat="1" ht="71.25" customHeight="1">
      <c r="A85" s="31" t="s">
        <v>270</v>
      </c>
      <c r="B85" s="33" t="s">
        <v>271</v>
      </c>
      <c r="C85" s="46">
        <f>C86+C88</f>
        <v>386.5</v>
      </c>
      <c r="D85" s="46">
        <f>D86+D88</f>
        <v>325.8</v>
      </c>
      <c r="E85" s="46">
        <f>E86+E88</f>
        <v>315.4</v>
      </c>
    </row>
    <row r="86" spans="1:5" s="1" customFormat="1" ht="84.75" customHeight="1">
      <c r="A86" s="31" t="s">
        <v>272</v>
      </c>
      <c r="B86" s="33" t="s">
        <v>273</v>
      </c>
      <c r="C86" s="46">
        <f>C87</f>
        <v>336.3</v>
      </c>
      <c r="D86" s="46">
        <f>D87</f>
        <v>325.8</v>
      </c>
      <c r="E86" s="46">
        <f>E87</f>
        <v>315.4</v>
      </c>
    </row>
    <row r="87" spans="1:5" s="1" customFormat="1" ht="90" customHeight="1">
      <c r="A87" s="31" t="s">
        <v>356</v>
      </c>
      <c r="B87" s="33" t="s">
        <v>274</v>
      </c>
      <c r="C87" s="46">
        <v>336.3</v>
      </c>
      <c r="D87" s="46">
        <v>325.8</v>
      </c>
      <c r="E87" s="46">
        <v>315.4</v>
      </c>
    </row>
    <row r="88" spans="1:5" s="1" customFormat="1" ht="79.5" customHeight="1">
      <c r="A88" s="31" t="s">
        <v>468</v>
      </c>
      <c r="B88" s="33" t="s">
        <v>467</v>
      </c>
      <c r="C88" s="46">
        <f>C89</f>
        <v>50.2</v>
      </c>
      <c r="D88" s="46">
        <f>D89</f>
        <v>0</v>
      </c>
      <c r="E88" s="46">
        <f>E89</f>
        <v>0</v>
      </c>
    </row>
    <row r="89" spans="1:5" s="1" customFormat="1" ht="90" customHeight="1">
      <c r="A89" s="31" t="s">
        <v>469</v>
      </c>
      <c r="B89" s="33" t="s">
        <v>470</v>
      </c>
      <c r="C89" s="46">
        <v>50.2</v>
      </c>
      <c r="D89" s="46">
        <v>0</v>
      </c>
      <c r="E89" s="46">
        <v>0</v>
      </c>
    </row>
    <row r="90" spans="1:5" s="1" customFormat="1" ht="39" customHeight="1">
      <c r="A90" s="31" t="s">
        <v>472</v>
      </c>
      <c r="B90" s="33" t="s">
        <v>471</v>
      </c>
      <c r="C90" s="46">
        <f>C91+C92+C93+C94</f>
        <v>3003.7</v>
      </c>
      <c r="D90" s="46">
        <f>D91+D92+D93+D94</f>
        <v>0</v>
      </c>
      <c r="E90" s="46">
        <f>E91+E92+E93+E94</f>
        <v>0</v>
      </c>
    </row>
    <row r="91" spans="1:5" s="1" customFormat="1" ht="66.75" customHeight="1">
      <c r="A91" s="31" t="s">
        <v>474</v>
      </c>
      <c r="B91" s="33" t="s">
        <v>473</v>
      </c>
      <c r="C91" s="46">
        <v>2053.4</v>
      </c>
      <c r="D91" s="46">
        <v>0</v>
      </c>
      <c r="E91" s="46">
        <v>0</v>
      </c>
    </row>
    <row r="92" spans="1:5" s="1" customFormat="1" ht="55.5" customHeight="1">
      <c r="A92" s="31" t="s">
        <v>475</v>
      </c>
      <c r="B92" s="33" t="s">
        <v>476</v>
      </c>
      <c r="C92" s="46">
        <v>910.8</v>
      </c>
      <c r="D92" s="46">
        <v>0</v>
      </c>
      <c r="E92" s="46">
        <v>0</v>
      </c>
    </row>
    <row r="93" spans="1:5" s="1" customFormat="1" ht="48.75" customHeight="1">
      <c r="A93" s="31" t="s">
        <v>477</v>
      </c>
      <c r="B93" s="33" t="s">
        <v>476</v>
      </c>
      <c r="C93" s="46">
        <v>28</v>
      </c>
      <c r="D93" s="46">
        <v>0</v>
      </c>
      <c r="E93" s="46">
        <v>0</v>
      </c>
    </row>
    <row r="94" spans="1:5" s="1" customFormat="1" ht="51.75" customHeight="1">
      <c r="A94" s="31" t="s">
        <v>478</v>
      </c>
      <c r="B94" s="33" t="s">
        <v>476</v>
      </c>
      <c r="C94" s="46">
        <v>11.5</v>
      </c>
      <c r="D94" s="46">
        <v>0</v>
      </c>
      <c r="E94" s="46">
        <v>0</v>
      </c>
    </row>
    <row r="95" spans="1:5" s="1" customFormat="1" ht="66" customHeight="1">
      <c r="A95" s="31" t="s">
        <v>480</v>
      </c>
      <c r="B95" s="33" t="s">
        <v>479</v>
      </c>
      <c r="C95" s="46">
        <f>C96+C97+C98</f>
        <v>134.9</v>
      </c>
      <c r="D95" s="46">
        <f>D96+D97+D98</f>
        <v>0</v>
      </c>
      <c r="E95" s="46">
        <f>E96+E97+E98</f>
        <v>0</v>
      </c>
    </row>
    <row r="96" spans="1:5" s="1" customFormat="1" ht="90" customHeight="1">
      <c r="A96" s="31" t="s">
        <v>482</v>
      </c>
      <c r="B96" s="33" t="s">
        <v>481</v>
      </c>
      <c r="C96" s="46">
        <v>48.9</v>
      </c>
      <c r="D96" s="46">
        <v>0</v>
      </c>
      <c r="E96" s="46">
        <v>0</v>
      </c>
    </row>
    <row r="97" spans="1:5" s="1" customFormat="1" ht="75" customHeight="1">
      <c r="A97" s="31" t="s">
        <v>483</v>
      </c>
      <c r="B97" s="33" t="s">
        <v>484</v>
      </c>
      <c r="C97" s="46">
        <v>58.5</v>
      </c>
      <c r="D97" s="46">
        <v>0</v>
      </c>
      <c r="E97" s="46">
        <v>0</v>
      </c>
    </row>
    <row r="98" spans="1:5" s="1" customFormat="1" ht="90" customHeight="1">
      <c r="A98" s="31" t="s">
        <v>485</v>
      </c>
      <c r="B98" s="33" t="s">
        <v>484</v>
      </c>
      <c r="C98" s="46">
        <v>27.5</v>
      </c>
      <c r="D98" s="46">
        <v>0</v>
      </c>
      <c r="E98" s="46">
        <v>0</v>
      </c>
    </row>
    <row r="99" spans="1:5" s="1" customFormat="1" ht="18" customHeight="1">
      <c r="A99" s="19" t="s">
        <v>396</v>
      </c>
      <c r="B99" s="24" t="s">
        <v>70</v>
      </c>
      <c r="C99" s="49">
        <f>C100+C126+C130+C135</f>
        <v>778.8</v>
      </c>
      <c r="D99" s="49">
        <f>D100+D126+D130+D135</f>
        <v>139</v>
      </c>
      <c r="E99" s="49">
        <f>E100+E126+E130+E135</f>
        <v>142</v>
      </c>
    </row>
    <row r="100" spans="1:5" s="1" customFormat="1" ht="33.75" customHeight="1">
      <c r="A100" s="31" t="s">
        <v>175</v>
      </c>
      <c r="B100" s="33" t="s">
        <v>176</v>
      </c>
      <c r="C100" s="46">
        <f>C101+C104+C108+C112+C122+C118+C116</f>
        <v>230.8</v>
      </c>
      <c r="D100" s="46">
        <f>D101+D104+D108+D112+D122+D118+D116</f>
        <v>62</v>
      </c>
      <c r="E100" s="46">
        <f>E101+E104+E108+E112+E122+E118+E116</f>
        <v>62</v>
      </c>
    </row>
    <row r="101" spans="1:5" s="1" customFormat="1" ht="57" customHeight="1">
      <c r="A101" s="31" t="s">
        <v>178</v>
      </c>
      <c r="B101" s="33" t="s">
        <v>177</v>
      </c>
      <c r="C101" s="46">
        <f>C102</f>
        <v>4.5</v>
      </c>
      <c r="D101" s="46">
        <f>D103</f>
        <v>4.5</v>
      </c>
      <c r="E101" s="46">
        <f>E103</f>
        <v>4.5</v>
      </c>
    </row>
    <row r="102" spans="1:5" s="1" customFormat="1" ht="74.25" customHeight="1">
      <c r="A102" s="31" t="s">
        <v>278</v>
      </c>
      <c r="B102" s="33" t="s">
        <v>142</v>
      </c>
      <c r="C102" s="46">
        <f>C103</f>
        <v>4.5</v>
      </c>
      <c r="D102" s="46">
        <f>D103</f>
        <v>4.5</v>
      </c>
      <c r="E102" s="46">
        <f>E103</f>
        <v>4.5</v>
      </c>
    </row>
    <row r="103" spans="1:5" s="32" customFormat="1" ht="73.5" customHeight="1">
      <c r="A103" s="31" t="s">
        <v>279</v>
      </c>
      <c r="B103" s="33" t="s">
        <v>142</v>
      </c>
      <c r="C103" s="54">
        <v>4.5</v>
      </c>
      <c r="D103" s="54">
        <v>4.5</v>
      </c>
      <c r="E103" s="46">
        <v>4.5</v>
      </c>
    </row>
    <row r="104" spans="1:5" s="32" customFormat="1" ht="77.25" customHeight="1">
      <c r="A104" s="31" t="s">
        <v>180</v>
      </c>
      <c r="B104" s="33" t="s">
        <v>179</v>
      </c>
      <c r="C104" s="54">
        <f>C105</f>
        <v>39.8</v>
      </c>
      <c r="D104" s="54">
        <f>D105</f>
        <v>23.1</v>
      </c>
      <c r="E104" s="54">
        <f>E105</f>
        <v>23.1</v>
      </c>
    </row>
    <row r="105" spans="1:5" s="1" customFormat="1" ht="84" customHeight="1">
      <c r="A105" s="31" t="s">
        <v>140</v>
      </c>
      <c r="B105" s="36" t="s">
        <v>280</v>
      </c>
      <c r="C105" s="46">
        <f>C106+C107</f>
        <v>39.8</v>
      </c>
      <c r="D105" s="46">
        <f>D106+D107</f>
        <v>23.1</v>
      </c>
      <c r="E105" s="46">
        <f>E106+E107</f>
        <v>23.1</v>
      </c>
    </row>
    <row r="106" spans="1:5" s="1" customFormat="1" ht="86.25" customHeight="1">
      <c r="A106" s="30" t="s">
        <v>136</v>
      </c>
      <c r="B106" s="36" t="s">
        <v>280</v>
      </c>
      <c r="C106" s="54">
        <v>23.1</v>
      </c>
      <c r="D106" s="54">
        <v>23.1</v>
      </c>
      <c r="E106" s="54">
        <v>23.1</v>
      </c>
    </row>
    <row r="107" spans="1:5" s="1" customFormat="1" ht="86.25" customHeight="1">
      <c r="A107" s="30" t="s">
        <v>486</v>
      </c>
      <c r="B107" s="36" t="s">
        <v>280</v>
      </c>
      <c r="C107" s="54">
        <v>16.7</v>
      </c>
      <c r="D107" s="54">
        <v>0</v>
      </c>
      <c r="E107" s="54">
        <v>0</v>
      </c>
    </row>
    <row r="108" spans="1:5" s="1" customFormat="1" ht="47.25" customHeight="1">
      <c r="A108" s="30" t="s">
        <v>181</v>
      </c>
      <c r="B108" s="36" t="s">
        <v>182</v>
      </c>
      <c r="C108" s="54">
        <f>C109</f>
        <v>8.1</v>
      </c>
      <c r="D108" s="54">
        <f>D109</f>
        <v>3.5</v>
      </c>
      <c r="E108" s="54">
        <f>E109</f>
        <v>3.5</v>
      </c>
    </row>
    <row r="109" spans="1:5" s="1" customFormat="1" ht="70.5" customHeight="1">
      <c r="A109" s="30" t="s">
        <v>141</v>
      </c>
      <c r="B109" s="36" t="s">
        <v>281</v>
      </c>
      <c r="C109" s="54">
        <f>C110+C111</f>
        <v>8.1</v>
      </c>
      <c r="D109" s="54">
        <f>D110+D111</f>
        <v>3.5</v>
      </c>
      <c r="E109" s="54">
        <f>E110+E111</f>
        <v>3.5</v>
      </c>
    </row>
    <row r="110" spans="1:5" s="1" customFormat="1" ht="69" customHeight="1">
      <c r="A110" s="30" t="s">
        <v>137</v>
      </c>
      <c r="B110" s="36" t="s">
        <v>281</v>
      </c>
      <c r="C110" s="54">
        <v>3.5</v>
      </c>
      <c r="D110" s="54">
        <v>3.5</v>
      </c>
      <c r="E110" s="54">
        <v>3.5</v>
      </c>
    </row>
    <row r="111" spans="1:5" s="1" customFormat="1" ht="69" customHeight="1">
      <c r="A111" s="30" t="s">
        <v>487</v>
      </c>
      <c r="B111" s="36" t="s">
        <v>281</v>
      </c>
      <c r="C111" s="54">
        <v>4.6</v>
      </c>
      <c r="D111" s="54">
        <v>0</v>
      </c>
      <c r="E111" s="54">
        <v>0</v>
      </c>
    </row>
    <row r="112" spans="1:5" s="1" customFormat="1" ht="58.5" customHeight="1">
      <c r="A112" s="30" t="s">
        <v>183</v>
      </c>
      <c r="B112" s="36" t="s">
        <v>184</v>
      </c>
      <c r="C112" s="54">
        <f>C113</f>
        <v>4.5</v>
      </c>
      <c r="D112" s="54">
        <f>D113</f>
        <v>3.5</v>
      </c>
      <c r="E112" s="54">
        <f>E113</f>
        <v>3.5</v>
      </c>
    </row>
    <row r="113" spans="1:5" s="1" customFormat="1" ht="72.75" customHeight="1">
      <c r="A113" s="30" t="s">
        <v>143</v>
      </c>
      <c r="B113" s="36" t="s">
        <v>144</v>
      </c>
      <c r="C113" s="54">
        <f>C114+C115</f>
        <v>4.5</v>
      </c>
      <c r="D113" s="54">
        <f>D114+D115</f>
        <v>3.5</v>
      </c>
      <c r="E113" s="54">
        <f>E114+E115</f>
        <v>3.5</v>
      </c>
    </row>
    <row r="114" spans="1:5" s="1" customFormat="1" ht="71.25" customHeight="1">
      <c r="A114" s="30" t="s">
        <v>250</v>
      </c>
      <c r="B114" s="36" t="s">
        <v>144</v>
      </c>
      <c r="C114" s="54">
        <v>3.5</v>
      </c>
      <c r="D114" s="54">
        <v>3.5</v>
      </c>
      <c r="E114" s="54">
        <v>3.5</v>
      </c>
    </row>
    <row r="115" spans="1:5" s="1" customFormat="1" ht="71.25" customHeight="1">
      <c r="A115" s="30" t="s">
        <v>488</v>
      </c>
      <c r="B115" s="36" t="s">
        <v>144</v>
      </c>
      <c r="C115" s="54">
        <v>1</v>
      </c>
      <c r="D115" s="54">
        <v>0</v>
      </c>
      <c r="E115" s="54">
        <v>0</v>
      </c>
    </row>
    <row r="116" spans="1:5" s="1" customFormat="1" ht="61.5" customHeight="1">
      <c r="A116" s="30" t="s">
        <v>490</v>
      </c>
      <c r="B116" s="36" t="s">
        <v>489</v>
      </c>
      <c r="C116" s="54">
        <f>C117</f>
        <v>42.5</v>
      </c>
      <c r="D116" s="54">
        <f>D117</f>
        <v>0</v>
      </c>
      <c r="E116" s="54">
        <f>E117</f>
        <v>0</v>
      </c>
    </row>
    <row r="117" spans="1:5" s="1" customFormat="1" ht="86.25" customHeight="1">
      <c r="A117" s="30" t="s">
        <v>492</v>
      </c>
      <c r="B117" s="36" t="s">
        <v>491</v>
      </c>
      <c r="C117" s="54">
        <v>42.5</v>
      </c>
      <c r="D117" s="54">
        <v>0</v>
      </c>
      <c r="E117" s="54">
        <v>0</v>
      </c>
    </row>
    <row r="118" spans="1:5" s="1" customFormat="1" ht="57" customHeight="1">
      <c r="A118" s="30" t="s">
        <v>408</v>
      </c>
      <c r="B118" s="36" t="s">
        <v>412</v>
      </c>
      <c r="C118" s="54">
        <f>C119</f>
        <v>3.5999999999999996</v>
      </c>
      <c r="D118" s="54">
        <f>D119</f>
        <v>1.3</v>
      </c>
      <c r="E118" s="54">
        <f>E119</f>
        <v>1.3</v>
      </c>
    </row>
    <row r="119" spans="1:5" s="1" customFormat="1" ht="71.25" customHeight="1">
      <c r="A119" s="30" t="s">
        <v>409</v>
      </c>
      <c r="B119" s="36" t="s">
        <v>410</v>
      </c>
      <c r="C119" s="54">
        <f>C120+C121</f>
        <v>3.5999999999999996</v>
      </c>
      <c r="D119" s="54">
        <f>D120+D121</f>
        <v>1.3</v>
      </c>
      <c r="E119" s="54">
        <f>E120+E121</f>
        <v>1.3</v>
      </c>
    </row>
    <row r="120" spans="1:5" s="1" customFormat="1" ht="71.25" customHeight="1">
      <c r="A120" s="30" t="s">
        <v>411</v>
      </c>
      <c r="B120" s="36" t="s">
        <v>410</v>
      </c>
      <c r="C120" s="54">
        <v>1.3</v>
      </c>
      <c r="D120" s="54">
        <v>1.3</v>
      </c>
      <c r="E120" s="54">
        <v>1.3</v>
      </c>
    </row>
    <row r="121" spans="1:5" s="1" customFormat="1" ht="71.25" customHeight="1">
      <c r="A121" s="30" t="s">
        <v>493</v>
      </c>
      <c r="B121" s="36" t="s">
        <v>410</v>
      </c>
      <c r="C121" s="54">
        <v>2.3</v>
      </c>
      <c r="D121" s="54">
        <v>0</v>
      </c>
      <c r="E121" s="54">
        <v>0</v>
      </c>
    </row>
    <row r="122" spans="1:5" s="1" customFormat="1" ht="57" customHeight="1">
      <c r="A122" s="30" t="s">
        <v>185</v>
      </c>
      <c r="B122" s="36" t="s">
        <v>186</v>
      </c>
      <c r="C122" s="54">
        <f>C123</f>
        <v>127.80000000000001</v>
      </c>
      <c r="D122" s="54">
        <f>D123</f>
        <v>26.1</v>
      </c>
      <c r="E122" s="54">
        <f>E123</f>
        <v>26.1</v>
      </c>
    </row>
    <row r="123" spans="1:5" s="1" customFormat="1" ht="84" customHeight="1">
      <c r="A123" s="30" t="s">
        <v>282</v>
      </c>
      <c r="B123" s="36" t="s">
        <v>283</v>
      </c>
      <c r="C123" s="54">
        <f>C124+C125</f>
        <v>127.80000000000001</v>
      </c>
      <c r="D123" s="54">
        <f>D124+D125</f>
        <v>26.1</v>
      </c>
      <c r="E123" s="54">
        <f>E124+E125</f>
        <v>26.1</v>
      </c>
    </row>
    <row r="124" spans="1:5" s="1" customFormat="1" ht="86.25" customHeight="1">
      <c r="A124" s="30" t="s">
        <v>138</v>
      </c>
      <c r="B124" s="36" t="s">
        <v>283</v>
      </c>
      <c r="C124" s="54">
        <v>26.1</v>
      </c>
      <c r="D124" s="54">
        <v>26.1</v>
      </c>
      <c r="E124" s="54">
        <v>26.1</v>
      </c>
    </row>
    <row r="125" spans="1:5" s="1" customFormat="1" ht="86.25" customHeight="1">
      <c r="A125" s="30" t="s">
        <v>494</v>
      </c>
      <c r="B125" s="36" t="s">
        <v>283</v>
      </c>
      <c r="C125" s="54">
        <v>101.7</v>
      </c>
      <c r="D125" s="54">
        <v>0</v>
      </c>
      <c r="E125" s="54">
        <v>0</v>
      </c>
    </row>
    <row r="126" spans="1:5" s="1" customFormat="1" ht="98.25" customHeight="1">
      <c r="A126" s="30" t="s">
        <v>262</v>
      </c>
      <c r="B126" s="36" t="s">
        <v>263</v>
      </c>
      <c r="C126" s="54">
        <f aca="true" t="shared" si="3" ref="C126:E128">C127</f>
        <v>497.5</v>
      </c>
      <c r="D126" s="54">
        <f t="shared" si="3"/>
        <v>77</v>
      </c>
      <c r="E126" s="54">
        <f t="shared" si="3"/>
        <v>80</v>
      </c>
    </row>
    <row r="127" spans="1:5" s="1" customFormat="1" ht="58.5" customHeight="1">
      <c r="A127" s="30" t="s">
        <v>284</v>
      </c>
      <c r="B127" s="36" t="s">
        <v>285</v>
      </c>
      <c r="C127" s="54">
        <f t="shared" si="3"/>
        <v>497.5</v>
      </c>
      <c r="D127" s="54">
        <f t="shared" si="3"/>
        <v>77</v>
      </c>
      <c r="E127" s="54">
        <f t="shared" si="3"/>
        <v>80</v>
      </c>
    </row>
    <row r="128" spans="1:5" s="1" customFormat="1" ht="71.25" customHeight="1">
      <c r="A128" s="30" t="s">
        <v>188</v>
      </c>
      <c r="B128" s="36" t="s">
        <v>187</v>
      </c>
      <c r="C128" s="54">
        <f t="shared" si="3"/>
        <v>497.5</v>
      </c>
      <c r="D128" s="54">
        <f t="shared" si="3"/>
        <v>77</v>
      </c>
      <c r="E128" s="54">
        <f t="shared" si="3"/>
        <v>80</v>
      </c>
    </row>
    <row r="129" spans="1:5" s="1" customFormat="1" ht="69" customHeight="1">
      <c r="A129" s="30" t="s">
        <v>135</v>
      </c>
      <c r="B129" s="36" t="s">
        <v>187</v>
      </c>
      <c r="C129" s="54">
        <v>497.5</v>
      </c>
      <c r="D129" s="54">
        <v>77</v>
      </c>
      <c r="E129" s="54">
        <v>80</v>
      </c>
    </row>
    <row r="130" spans="1:5" s="1" customFormat="1" ht="33.75" customHeight="1">
      <c r="A130" s="30" t="s">
        <v>496</v>
      </c>
      <c r="B130" s="36" t="s">
        <v>495</v>
      </c>
      <c r="C130" s="54">
        <f>C131+C133</f>
        <v>49.5</v>
      </c>
      <c r="D130" s="54">
        <f>D131+D133</f>
        <v>0</v>
      </c>
      <c r="E130" s="54">
        <f>E131+E133</f>
        <v>0</v>
      </c>
    </row>
    <row r="131" spans="1:5" s="1" customFormat="1" ht="53.25" customHeight="1">
      <c r="A131" s="30" t="s">
        <v>498</v>
      </c>
      <c r="B131" s="36" t="s">
        <v>497</v>
      </c>
      <c r="C131" s="54">
        <f>C132</f>
        <v>42.7</v>
      </c>
      <c r="D131" s="54">
        <f>D132</f>
        <v>0</v>
      </c>
      <c r="E131" s="54">
        <f>E132</f>
        <v>0</v>
      </c>
    </row>
    <row r="132" spans="1:5" s="1" customFormat="1" ht="48" customHeight="1">
      <c r="A132" s="30" t="s">
        <v>499</v>
      </c>
      <c r="B132" s="36" t="s">
        <v>497</v>
      </c>
      <c r="C132" s="54">
        <v>42.7</v>
      </c>
      <c r="D132" s="54">
        <v>0</v>
      </c>
      <c r="E132" s="54">
        <v>0</v>
      </c>
    </row>
    <row r="133" spans="1:5" s="1" customFormat="1" ht="44.25" customHeight="1">
      <c r="A133" s="30" t="s">
        <v>501</v>
      </c>
      <c r="B133" s="36" t="s">
        <v>500</v>
      </c>
      <c r="C133" s="54">
        <f>C134</f>
        <v>6.8</v>
      </c>
      <c r="D133" s="54">
        <f>D134</f>
        <v>0</v>
      </c>
      <c r="E133" s="54">
        <f>E134</f>
        <v>0</v>
      </c>
    </row>
    <row r="134" spans="1:5" s="1" customFormat="1" ht="126.75" customHeight="1">
      <c r="A134" s="30" t="s">
        <v>503</v>
      </c>
      <c r="B134" s="36" t="s">
        <v>502</v>
      </c>
      <c r="C134" s="54">
        <v>6.8</v>
      </c>
      <c r="D134" s="54">
        <v>0</v>
      </c>
      <c r="E134" s="54">
        <v>0</v>
      </c>
    </row>
    <row r="135" spans="1:5" s="1" customFormat="1" ht="23.25" customHeight="1">
      <c r="A135" s="30" t="s">
        <v>505</v>
      </c>
      <c r="B135" s="36" t="s">
        <v>504</v>
      </c>
      <c r="C135" s="54">
        <f>C136</f>
        <v>1</v>
      </c>
      <c r="D135" s="54">
        <f>D136</f>
        <v>0</v>
      </c>
      <c r="E135" s="54">
        <f>E136</f>
        <v>0</v>
      </c>
    </row>
    <row r="136" spans="1:5" s="1" customFormat="1" ht="150.75" customHeight="1">
      <c r="A136" s="30" t="s">
        <v>507</v>
      </c>
      <c r="B136" s="36" t="s">
        <v>506</v>
      </c>
      <c r="C136" s="54">
        <v>1</v>
      </c>
      <c r="D136" s="54">
        <v>0</v>
      </c>
      <c r="E136" s="54">
        <v>0</v>
      </c>
    </row>
    <row r="137" spans="1:5" ht="18" customHeight="1">
      <c r="A137" s="10" t="s">
        <v>6</v>
      </c>
      <c r="B137" s="16" t="s">
        <v>189</v>
      </c>
      <c r="C137" s="48">
        <f>C138+C148+C207+C238+C297</f>
        <v>2177968.1999999997</v>
      </c>
      <c r="D137" s="48">
        <f>D138+D148+D207+D238+D297</f>
        <v>1938644.4</v>
      </c>
      <c r="E137" s="48">
        <f>E138+E148+E207+E238+E297</f>
        <v>1998088.3</v>
      </c>
    </row>
    <row r="138" spans="1:5" ht="21.75" customHeight="1">
      <c r="A138" s="6" t="s">
        <v>77</v>
      </c>
      <c r="B138" s="17" t="s">
        <v>190</v>
      </c>
      <c r="C138" s="49">
        <f>SUM(C139,C142,C144)</f>
        <v>453094.3</v>
      </c>
      <c r="D138" s="49">
        <f>SUM(D139,D142,D144)</f>
        <v>299016.6</v>
      </c>
      <c r="E138" s="49">
        <f>SUM(E139,E142,E144)</f>
        <v>276103.6</v>
      </c>
    </row>
    <row r="139" spans="1:5" ht="21" customHeight="1">
      <c r="A139" s="34" t="s">
        <v>286</v>
      </c>
      <c r="B139" s="35" t="s">
        <v>287</v>
      </c>
      <c r="C139" s="46">
        <f aca="true" t="shared" si="4" ref="C139:E140">C140</f>
        <v>318235</v>
      </c>
      <c r="D139" s="46">
        <f t="shared" si="4"/>
        <v>229129</v>
      </c>
      <c r="E139" s="46">
        <f t="shared" si="4"/>
        <v>206216</v>
      </c>
    </row>
    <row r="140" spans="1:5" ht="45" customHeight="1">
      <c r="A140" s="34" t="s">
        <v>223</v>
      </c>
      <c r="B140" s="35" t="s">
        <v>149</v>
      </c>
      <c r="C140" s="46">
        <f t="shared" si="4"/>
        <v>318235</v>
      </c>
      <c r="D140" s="46">
        <f t="shared" si="4"/>
        <v>229129</v>
      </c>
      <c r="E140" s="46">
        <f t="shared" si="4"/>
        <v>206216</v>
      </c>
    </row>
    <row r="141" spans="1:5" ht="46.5" customHeight="1">
      <c r="A141" s="4" t="s">
        <v>78</v>
      </c>
      <c r="B141" s="35" t="s">
        <v>149</v>
      </c>
      <c r="C141" s="58">
        <v>318235</v>
      </c>
      <c r="D141" s="58">
        <v>229129</v>
      </c>
      <c r="E141" s="58">
        <v>206216</v>
      </c>
    </row>
    <row r="142" spans="1:5" ht="40.5" customHeight="1">
      <c r="A142" s="4" t="s">
        <v>372</v>
      </c>
      <c r="B142" s="35" t="s">
        <v>380</v>
      </c>
      <c r="C142" s="58">
        <f>SUM(C143)</f>
        <v>79763.7</v>
      </c>
      <c r="D142" s="58">
        <f>SUM(D143)</f>
        <v>14792</v>
      </c>
      <c r="E142" s="58">
        <f>SUM(E143)</f>
        <v>14792</v>
      </c>
    </row>
    <row r="143" spans="1:5" ht="46.5" customHeight="1">
      <c r="A143" s="4" t="s">
        <v>371</v>
      </c>
      <c r="B143" s="35" t="s">
        <v>421</v>
      </c>
      <c r="C143" s="58">
        <v>79763.7</v>
      </c>
      <c r="D143" s="58">
        <v>14792</v>
      </c>
      <c r="E143" s="58">
        <v>14792</v>
      </c>
    </row>
    <row r="144" spans="1:5" ht="51" customHeight="1">
      <c r="A144" s="4" t="s">
        <v>288</v>
      </c>
      <c r="B144" s="35" t="s">
        <v>289</v>
      </c>
      <c r="C144" s="58">
        <f>C145</f>
        <v>55095.6</v>
      </c>
      <c r="D144" s="58">
        <f>D145</f>
        <v>55095.6</v>
      </c>
      <c r="E144" s="58">
        <f>E145</f>
        <v>55095.6</v>
      </c>
    </row>
    <row r="145" spans="1:5" ht="48" customHeight="1">
      <c r="A145" s="4" t="s">
        <v>239</v>
      </c>
      <c r="B145" s="35" t="s">
        <v>240</v>
      </c>
      <c r="C145" s="58">
        <f>SUM(C146,C147)</f>
        <v>55095.6</v>
      </c>
      <c r="D145" s="58">
        <f>SUM(D146,D147)</f>
        <v>55095.6</v>
      </c>
      <c r="E145" s="58">
        <f>SUM(E146,E147)</f>
        <v>55095.6</v>
      </c>
    </row>
    <row r="146" spans="1:5" ht="48.75" customHeight="1">
      <c r="A146" s="4" t="s">
        <v>241</v>
      </c>
      <c r="B146" s="35" t="s">
        <v>240</v>
      </c>
      <c r="C146" s="58">
        <v>35209</v>
      </c>
      <c r="D146" s="58">
        <v>35209</v>
      </c>
      <c r="E146" s="58">
        <v>35209</v>
      </c>
    </row>
    <row r="147" spans="1:5" ht="49.5" customHeight="1">
      <c r="A147" s="4" t="s">
        <v>242</v>
      </c>
      <c r="B147" s="35" t="s">
        <v>240</v>
      </c>
      <c r="C147" s="58">
        <v>19886.6</v>
      </c>
      <c r="D147" s="58">
        <v>19886.6</v>
      </c>
      <c r="E147" s="58">
        <v>19886.6</v>
      </c>
    </row>
    <row r="148" spans="1:5" ht="30" customHeight="1">
      <c r="A148" s="6" t="s">
        <v>79</v>
      </c>
      <c r="B148" s="17" t="s">
        <v>191</v>
      </c>
      <c r="C148" s="49">
        <f>C149+C154+C157+C159+C162+C167+C170+C172+C175+C178+C181+C186+C188</f>
        <v>337949.6</v>
      </c>
      <c r="D148" s="49">
        <f>D149+D154+D157+D159+D162+D167+D172+D175+D178+D181+D186+D188</f>
        <v>426197.3</v>
      </c>
      <c r="E148" s="49">
        <f>E149+E154+E157+E159+E162+E167+E172+E175+E178+E181+E186+E188</f>
        <v>518863.1</v>
      </c>
    </row>
    <row r="149" spans="1:5" ht="35.25" customHeight="1">
      <c r="A149" s="34" t="s">
        <v>290</v>
      </c>
      <c r="B149" s="35" t="s">
        <v>291</v>
      </c>
      <c r="C149" s="46">
        <f>C150</f>
        <v>0</v>
      </c>
      <c r="D149" s="46">
        <f>D150</f>
        <v>128554.1</v>
      </c>
      <c r="E149" s="46">
        <f>E150</f>
        <v>252287.7</v>
      </c>
    </row>
    <row r="150" spans="1:5" ht="36" customHeight="1">
      <c r="A150" s="34" t="s">
        <v>193</v>
      </c>
      <c r="B150" s="35" t="s">
        <v>192</v>
      </c>
      <c r="C150" s="46">
        <f>SUM(C153:C153)</f>
        <v>0</v>
      </c>
      <c r="D150" s="46">
        <f>SUM(D153:D153)</f>
        <v>128554.1</v>
      </c>
      <c r="E150" s="46">
        <f>SUM(E153:E153)</f>
        <v>252287.7</v>
      </c>
    </row>
    <row r="151" spans="1:5" ht="63.75" customHeight="1" hidden="1">
      <c r="A151" s="7" t="s">
        <v>128</v>
      </c>
      <c r="B151" s="12" t="s">
        <v>231</v>
      </c>
      <c r="C151" s="58"/>
      <c r="D151" s="58">
        <v>0</v>
      </c>
      <c r="E151" s="58">
        <v>0</v>
      </c>
    </row>
    <row r="152" spans="1:5" ht="84" customHeight="1" hidden="1">
      <c r="A152" s="7" t="s">
        <v>128</v>
      </c>
      <c r="B152" s="12" t="s">
        <v>225</v>
      </c>
      <c r="C152" s="58"/>
      <c r="D152" s="58">
        <v>0</v>
      </c>
      <c r="E152" s="58">
        <v>0</v>
      </c>
    </row>
    <row r="153" spans="1:5" ht="84.75" customHeight="1">
      <c r="A153" s="7" t="s">
        <v>128</v>
      </c>
      <c r="B153" s="12" t="s">
        <v>375</v>
      </c>
      <c r="C153" s="46">
        <v>0</v>
      </c>
      <c r="D153" s="46">
        <v>128554.1</v>
      </c>
      <c r="E153" s="58">
        <v>252287.7</v>
      </c>
    </row>
    <row r="154" spans="1:5" ht="74.25" customHeight="1">
      <c r="A154" s="7" t="s">
        <v>345</v>
      </c>
      <c r="B154" s="12" t="s">
        <v>346</v>
      </c>
      <c r="C154" s="46">
        <f>C155</f>
        <v>1831.6</v>
      </c>
      <c r="D154" s="46">
        <f>D155</f>
        <v>0</v>
      </c>
      <c r="E154" s="46">
        <f>E155</f>
        <v>0</v>
      </c>
    </row>
    <row r="155" spans="1:5" ht="67.5" customHeight="1">
      <c r="A155" s="7" t="s">
        <v>344</v>
      </c>
      <c r="B155" s="12" t="s">
        <v>357</v>
      </c>
      <c r="C155" s="46">
        <f>SUM(C156)</f>
        <v>1831.6</v>
      </c>
      <c r="D155" s="46">
        <f>SUM(D156)</f>
        <v>0</v>
      </c>
      <c r="E155" s="46">
        <f>SUM(E156)</f>
        <v>0</v>
      </c>
    </row>
    <row r="156" spans="1:5" ht="72" customHeight="1">
      <c r="A156" s="7" t="s">
        <v>347</v>
      </c>
      <c r="B156" s="12" t="s">
        <v>357</v>
      </c>
      <c r="C156" s="58">
        <v>1831.6</v>
      </c>
      <c r="D156" s="58">
        <v>0</v>
      </c>
      <c r="E156" s="58">
        <v>0</v>
      </c>
    </row>
    <row r="157" spans="1:5" ht="84.75" customHeight="1">
      <c r="A157" s="7" t="s">
        <v>420</v>
      </c>
      <c r="B157" s="12" t="s">
        <v>419</v>
      </c>
      <c r="C157" s="58">
        <f>C158</f>
        <v>238.4</v>
      </c>
      <c r="D157" s="58">
        <f>D158</f>
        <v>0</v>
      </c>
      <c r="E157" s="58">
        <f>E158</f>
        <v>0</v>
      </c>
    </row>
    <row r="158" spans="1:5" ht="82.5" customHeight="1">
      <c r="A158" s="7" t="s">
        <v>418</v>
      </c>
      <c r="B158" s="12" t="s">
        <v>417</v>
      </c>
      <c r="C158" s="58">
        <v>238.4</v>
      </c>
      <c r="D158" s="58">
        <v>0</v>
      </c>
      <c r="E158" s="58">
        <v>0</v>
      </c>
    </row>
    <row r="159" spans="1:5" ht="81.75" customHeight="1">
      <c r="A159" s="7" t="s">
        <v>348</v>
      </c>
      <c r="B159" s="13" t="s">
        <v>351</v>
      </c>
      <c r="C159" s="58">
        <f aca="true" t="shared" si="5" ref="C159:E160">C160</f>
        <v>2213.7</v>
      </c>
      <c r="D159" s="58">
        <f t="shared" si="5"/>
        <v>0</v>
      </c>
      <c r="E159" s="58">
        <f t="shared" si="5"/>
        <v>0</v>
      </c>
    </row>
    <row r="160" spans="1:5" ht="82.5" customHeight="1">
      <c r="A160" s="7" t="s">
        <v>349</v>
      </c>
      <c r="B160" s="13" t="s">
        <v>358</v>
      </c>
      <c r="C160" s="46">
        <f>C161</f>
        <v>2213.7</v>
      </c>
      <c r="D160" s="46">
        <f t="shared" si="5"/>
        <v>0</v>
      </c>
      <c r="E160" s="46">
        <f t="shared" si="5"/>
        <v>0</v>
      </c>
    </row>
    <row r="161" spans="1:5" ht="86.25" customHeight="1">
      <c r="A161" s="7" t="s">
        <v>350</v>
      </c>
      <c r="B161" s="13" t="s">
        <v>358</v>
      </c>
      <c r="C161" s="58">
        <v>2213.7</v>
      </c>
      <c r="D161" s="58">
        <v>0</v>
      </c>
      <c r="E161" s="58">
        <v>0</v>
      </c>
    </row>
    <row r="162" spans="1:5" ht="51.75" customHeight="1">
      <c r="A162" s="7" t="s">
        <v>352</v>
      </c>
      <c r="B162" s="13" t="s">
        <v>355</v>
      </c>
      <c r="C162" s="58">
        <f aca="true" t="shared" si="6" ref="C162:E163">C163</f>
        <v>10435.7</v>
      </c>
      <c r="D162" s="58">
        <f t="shared" si="6"/>
        <v>0</v>
      </c>
      <c r="E162" s="58">
        <f t="shared" si="6"/>
        <v>0</v>
      </c>
    </row>
    <row r="163" spans="1:5" ht="60" customHeight="1">
      <c r="A163" s="7" t="s">
        <v>353</v>
      </c>
      <c r="B163" s="13" t="s">
        <v>359</v>
      </c>
      <c r="C163" s="46">
        <f t="shared" si="6"/>
        <v>10435.7</v>
      </c>
      <c r="D163" s="46">
        <f t="shared" si="6"/>
        <v>0</v>
      </c>
      <c r="E163" s="46">
        <f t="shared" si="6"/>
        <v>0</v>
      </c>
    </row>
    <row r="164" spans="1:5" ht="56.25" customHeight="1">
      <c r="A164" s="7" t="s">
        <v>354</v>
      </c>
      <c r="B164" s="13" t="s">
        <v>359</v>
      </c>
      <c r="C164" s="58">
        <v>10435.7</v>
      </c>
      <c r="D164" s="58">
        <v>0</v>
      </c>
      <c r="E164" s="58">
        <v>0</v>
      </c>
    </row>
    <row r="165" spans="1:5" ht="37.5" customHeight="1" hidden="1">
      <c r="A165" s="7" t="s">
        <v>232</v>
      </c>
      <c r="B165" s="13" t="s">
        <v>237</v>
      </c>
      <c r="C165" s="58">
        <f>SUM(C166)</f>
        <v>0</v>
      </c>
      <c r="D165" s="58">
        <f>SUM(D166)</f>
        <v>0</v>
      </c>
      <c r="E165" s="58">
        <f>SUM(E166)</f>
        <v>0</v>
      </c>
    </row>
    <row r="166" spans="1:5" ht="54.75" customHeight="1" hidden="1">
      <c r="A166" s="5" t="s">
        <v>233</v>
      </c>
      <c r="B166" s="13" t="s">
        <v>237</v>
      </c>
      <c r="C166" s="58">
        <v>0</v>
      </c>
      <c r="D166" s="58"/>
      <c r="E166" s="58"/>
    </row>
    <row r="167" spans="1:5" ht="60.75" customHeight="1">
      <c r="A167" s="5" t="s">
        <v>292</v>
      </c>
      <c r="B167" s="13" t="s">
        <v>293</v>
      </c>
      <c r="C167" s="58">
        <f>C168</f>
        <v>204.9</v>
      </c>
      <c r="D167" s="58">
        <f aca="true" t="shared" si="7" ref="C167:E168">D168</f>
        <v>0</v>
      </c>
      <c r="E167" s="58">
        <f t="shared" si="7"/>
        <v>0</v>
      </c>
    </row>
    <row r="168" spans="1:5" ht="71.25" customHeight="1">
      <c r="A168" s="5" t="s">
        <v>255</v>
      </c>
      <c r="B168" s="13" t="s">
        <v>253</v>
      </c>
      <c r="C168" s="58">
        <f t="shared" si="7"/>
        <v>204.9</v>
      </c>
      <c r="D168" s="58">
        <f t="shared" si="7"/>
        <v>0</v>
      </c>
      <c r="E168" s="58">
        <f t="shared" si="7"/>
        <v>0</v>
      </c>
    </row>
    <row r="169" spans="1:5" ht="72.75" customHeight="1">
      <c r="A169" s="5" t="s">
        <v>254</v>
      </c>
      <c r="B169" s="13" t="s">
        <v>253</v>
      </c>
      <c r="C169" s="58">
        <v>204.9</v>
      </c>
      <c r="D169" s="58">
        <v>0</v>
      </c>
      <c r="E169" s="58">
        <v>0</v>
      </c>
    </row>
    <row r="170" spans="1:5" ht="47.25" customHeight="1">
      <c r="A170" s="5" t="s">
        <v>511</v>
      </c>
      <c r="B170" s="13" t="s">
        <v>513</v>
      </c>
      <c r="C170" s="58">
        <f>SUM(C171)</f>
        <v>124702.5</v>
      </c>
      <c r="D170" s="58"/>
      <c r="E170" s="58"/>
    </row>
    <row r="171" spans="1:5" ht="150" customHeight="1">
      <c r="A171" s="5" t="s">
        <v>512</v>
      </c>
      <c r="B171" s="13" t="s">
        <v>514</v>
      </c>
      <c r="C171" s="58">
        <v>124702.5</v>
      </c>
      <c r="D171" s="58"/>
      <c r="E171" s="58"/>
    </row>
    <row r="172" spans="1:5" ht="54" customHeight="1">
      <c r="A172" s="5" t="s">
        <v>294</v>
      </c>
      <c r="B172" s="13" t="s">
        <v>236</v>
      </c>
      <c r="C172" s="58">
        <f>C173</f>
        <v>29615.3</v>
      </c>
      <c r="D172" s="58">
        <f>D173</f>
        <v>28518</v>
      </c>
      <c r="E172" s="58">
        <f>E173</f>
        <v>26924.8</v>
      </c>
    </row>
    <row r="173" spans="1:5" ht="65.25" customHeight="1">
      <c r="A173" s="7" t="s">
        <v>235</v>
      </c>
      <c r="B173" s="13" t="s">
        <v>238</v>
      </c>
      <c r="C173" s="58">
        <f>SUM(C174)</f>
        <v>29615.3</v>
      </c>
      <c r="D173" s="58">
        <f>SUM(D174)</f>
        <v>28518</v>
      </c>
      <c r="E173" s="58">
        <f>SUM(E174)</f>
        <v>26924.8</v>
      </c>
    </row>
    <row r="174" spans="1:5" ht="67.5" customHeight="1">
      <c r="A174" s="5" t="s">
        <v>246</v>
      </c>
      <c r="B174" s="13" t="s">
        <v>238</v>
      </c>
      <c r="C174" s="58">
        <v>29615.3</v>
      </c>
      <c r="D174" s="58">
        <v>28518</v>
      </c>
      <c r="E174" s="58">
        <v>26924.8</v>
      </c>
    </row>
    <row r="175" spans="1:5" ht="49.5" customHeight="1">
      <c r="A175" s="5" t="s">
        <v>400</v>
      </c>
      <c r="B175" s="13" t="s">
        <v>399</v>
      </c>
      <c r="C175" s="58">
        <f aca="true" t="shared" si="8" ref="C175:E176">C176</f>
        <v>199.5</v>
      </c>
      <c r="D175" s="58">
        <f t="shared" si="8"/>
        <v>949</v>
      </c>
      <c r="E175" s="58">
        <f t="shared" si="8"/>
        <v>0</v>
      </c>
    </row>
    <row r="176" spans="1:5" ht="67.5" customHeight="1">
      <c r="A176" s="5" t="s">
        <v>401</v>
      </c>
      <c r="B176" s="13" t="s">
        <v>398</v>
      </c>
      <c r="C176" s="58">
        <f t="shared" si="8"/>
        <v>199.5</v>
      </c>
      <c r="D176" s="58">
        <f t="shared" si="8"/>
        <v>949</v>
      </c>
      <c r="E176" s="58">
        <f t="shared" si="8"/>
        <v>0</v>
      </c>
    </row>
    <row r="177" spans="1:5" ht="55.5" customHeight="1">
      <c r="A177" s="5" t="s">
        <v>402</v>
      </c>
      <c r="B177" s="13" t="s">
        <v>398</v>
      </c>
      <c r="C177" s="58">
        <v>199.5</v>
      </c>
      <c r="D177" s="58">
        <v>949</v>
      </c>
      <c r="E177" s="58">
        <v>0</v>
      </c>
    </row>
    <row r="178" spans="1:5" ht="39.75" customHeight="1">
      <c r="A178" s="5" t="s">
        <v>295</v>
      </c>
      <c r="B178" s="13" t="s">
        <v>296</v>
      </c>
      <c r="C178" s="58">
        <f aca="true" t="shared" si="9" ref="C178:E179">C179</f>
        <v>4044</v>
      </c>
      <c r="D178" s="58">
        <f t="shared" si="9"/>
        <v>3943.5</v>
      </c>
      <c r="E178" s="58">
        <f t="shared" si="9"/>
        <v>4008.1</v>
      </c>
    </row>
    <row r="179" spans="1:5" ht="36.75" customHeight="1">
      <c r="A179" s="7" t="s">
        <v>195</v>
      </c>
      <c r="B179" s="12" t="s">
        <v>194</v>
      </c>
      <c r="C179" s="46">
        <f t="shared" si="9"/>
        <v>4044</v>
      </c>
      <c r="D179" s="46">
        <f t="shared" si="9"/>
        <v>3943.5</v>
      </c>
      <c r="E179" s="46">
        <f t="shared" si="9"/>
        <v>4008.1</v>
      </c>
    </row>
    <row r="180" spans="1:5" ht="42.75" customHeight="1">
      <c r="A180" s="5" t="s">
        <v>80</v>
      </c>
      <c r="B180" s="12" t="s">
        <v>360</v>
      </c>
      <c r="C180" s="58">
        <v>4044</v>
      </c>
      <c r="D180" s="58">
        <v>3943.5</v>
      </c>
      <c r="E180" s="58">
        <v>4008.1</v>
      </c>
    </row>
    <row r="181" spans="1:5" ht="30.75" customHeight="1">
      <c r="A181" s="5" t="s">
        <v>297</v>
      </c>
      <c r="B181" s="12" t="s">
        <v>298</v>
      </c>
      <c r="C181" s="58">
        <f>C182</f>
        <v>433.30000000000007</v>
      </c>
      <c r="D181" s="58">
        <f>D182</f>
        <v>280.5</v>
      </c>
      <c r="E181" s="58">
        <f>E182</f>
        <v>287.8</v>
      </c>
    </row>
    <row r="182" spans="1:5" ht="35.25" customHeight="1">
      <c r="A182" s="5" t="s">
        <v>243</v>
      </c>
      <c r="B182" s="12" t="s">
        <v>244</v>
      </c>
      <c r="C182" s="58">
        <f>SUM(C183:C185)</f>
        <v>433.30000000000007</v>
      </c>
      <c r="D182" s="58">
        <f>SUM(D183:D183)</f>
        <v>280.5</v>
      </c>
      <c r="E182" s="58">
        <f>SUM(E183:E183)</f>
        <v>287.8</v>
      </c>
    </row>
    <row r="183" spans="1:5" ht="87" customHeight="1">
      <c r="A183" s="5" t="s">
        <v>245</v>
      </c>
      <c r="B183" s="12" t="s">
        <v>251</v>
      </c>
      <c r="C183" s="58">
        <v>280.1</v>
      </c>
      <c r="D183" s="58">
        <v>280.5</v>
      </c>
      <c r="E183" s="58">
        <v>287.8</v>
      </c>
    </row>
    <row r="184" spans="1:5" ht="65.25" customHeight="1">
      <c r="A184" s="5" t="s">
        <v>245</v>
      </c>
      <c r="B184" s="12" t="s">
        <v>440</v>
      </c>
      <c r="C184" s="58">
        <v>102.1</v>
      </c>
      <c r="D184" s="58">
        <v>0</v>
      </c>
      <c r="E184" s="58">
        <v>0</v>
      </c>
    </row>
    <row r="185" spans="1:5" ht="67.5" customHeight="1">
      <c r="A185" s="5" t="s">
        <v>245</v>
      </c>
      <c r="B185" s="12" t="s">
        <v>441</v>
      </c>
      <c r="C185" s="58">
        <v>51.1</v>
      </c>
      <c r="D185" s="58">
        <v>0</v>
      </c>
      <c r="E185" s="58">
        <v>0</v>
      </c>
    </row>
    <row r="186" spans="1:5" ht="41.25" customHeight="1">
      <c r="A186" s="5" t="s">
        <v>416</v>
      </c>
      <c r="B186" s="12" t="s">
        <v>415</v>
      </c>
      <c r="C186" s="58">
        <f>C187</f>
        <v>0</v>
      </c>
      <c r="D186" s="58">
        <f>D187</f>
        <v>129991.7</v>
      </c>
      <c r="E186" s="58">
        <f>E187</f>
        <v>101361.2</v>
      </c>
    </row>
    <row r="187" spans="1:5" ht="43.5" customHeight="1">
      <c r="A187" s="5" t="s">
        <v>414</v>
      </c>
      <c r="B187" s="12" t="s">
        <v>413</v>
      </c>
      <c r="C187" s="58">
        <v>0</v>
      </c>
      <c r="D187" s="58">
        <v>129991.7</v>
      </c>
      <c r="E187" s="58">
        <v>101361.2</v>
      </c>
    </row>
    <row r="188" spans="1:5" ht="24" customHeight="1">
      <c r="A188" s="5" t="s">
        <v>299</v>
      </c>
      <c r="B188" s="12" t="s">
        <v>300</v>
      </c>
      <c r="C188" s="46">
        <f>C189</f>
        <v>164030.7</v>
      </c>
      <c r="D188" s="46">
        <f>D189</f>
        <v>133960.5</v>
      </c>
      <c r="E188" s="46">
        <f>E189</f>
        <v>133993.5</v>
      </c>
    </row>
    <row r="189" spans="1:5" ht="25.5" customHeight="1">
      <c r="A189" s="34" t="s">
        <v>197</v>
      </c>
      <c r="B189" s="35" t="s">
        <v>196</v>
      </c>
      <c r="C189" s="46">
        <f>SUM(C190:C206)</f>
        <v>164030.7</v>
      </c>
      <c r="D189" s="46">
        <f>SUM(D190:D206)</f>
        <v>133960.5</v>
      </c>
      <c r="E189" s="46">
        <f>SUM(E190:E206)</f>
        <v>133993.5</v>
      </c>
    </row>
    <row r="190" spans="1:5" ht="66" customHeight="1">
      <c r="A190" s="34" t="s">
        <v>81</v>
      </c>
      <c r="B190" s="12" t="s">
        <v>216</v>
      </c>
      <c r="C190" s="58">
        <v>1100</v>
      </c>
      <c r="D190" s="58">
        <v>1200</v>
      </c>
      <c r="E190" s="58">
        <v>1400</v>
      </c>
    </row>
    <row r="191" spans="1:5" ht="66" customHeight="1">
      <c r="A191" s="34" t="s">
        <v>82</v>
      </c>
      <c r="B191" s="12" t="s">
        <v>234</v>
      </c>
      <c r="C191" s="58">
        <v>66</v>
      </c>
      <c r="D191" s="58">
        <v>66</v>
      </c>
      <c r="E191" s="58">
        <v>66</v>
      </c>
    </row>
    <row r="192" spans="1:5" ht="51.75" customHeight="1">
      <c r="A192" s="34" t="s">
        <v>83</v>
      </c>
      <c r="B192" s="12" t="s">
        <v>217</v>
      </c>
      <c r="C192" s="58">
        <v>8510.9</v>
      </c>
      <c r="D192" s="58">
        <v>886.6</v>
      </c>
      <c r="E192" s="58">
        <v>886.6</v>
      </c>
    </row>
    <row r="193" spans="1:5" ht="60.75" customHeight="1">
      <c r="A193" s="34" t="s">
        <v>403</v>
      </c>
      <c r="B193" s="12" t="s">
        <v>404</v>
      </c>
      <c r="C193" s="58">
        <v>841.1</v>
      </c>
      <c r="D193" s="58">
        <v>841.1</v>
      </c>
      <c r="E193" s="58">
        <v>841.1</v>
      </c>
    </row>
    <row r="194" spans="1:5" ht="59.25" customHeight="1">
      <c r="A194" s="34" t="s">
        <v>405</v>
      </c>
      <c r="B194" s="12" t="s">
        <v>422</v>
      </c>
      <c r="C194" s="58">
        <v>1897.7</v>
      </c>
      <c r="D194" s="58">
        <v>1897.7</v>
      </c>
      <c r="E194" s="58">
        <v>1897.7</v>
      </c>
    </row>
    <row r="195" spans="1:5" ht="147.75" customHeight="1">
      <c r="A195" s="34" t="s">
        <v>442</v>
      </c>
      <c r="B195" s="12" t="s">
        <v>457</v>
      </c>
      <c r="C195" s="58">
        <v>5755.6</v>
      </c>
      <c r="D195" s="58">
        <v>0</v>
      </c>
      <c r="E195" s="58">
        <v>0</v>
      </c>
    </row>
    <row r="196" spans="1:5" ht="71.25" customHeight="1">
      <c r="A196" s="34" t="s">
        <v>247</v>
      </c>
      <c r="B196" s="12" t="s">
        <v>248</v>
      </c>
      <c r="C196" s="58">
        <v>36508</v>
      </c>
      <c r="D196" s="58">
        <v>24407</v>
      </c>
      <c r="E196" s="58">
        <v>24407</v>
      </c>
    </row>
    <row r="197" spans="1:5" ht="83.25" customHeight="1">
      <c r="A197" s="34" t="s">
        <v>443</v>
      </c>
      <c r="B197" s="12" t="s">
        <v>444</v>
      </c>
      <c r="C197" s="58">
        <v>2500</v>
      </c>
      <c r="D197" s="58">
        <v>0</v>
      </c>
      <c r="E197" s="58">
        <v>0</v>
      </c>
    </row>
    <row r="198" spans="1:5" ht="59.25" customHeight="1">
      <c r="A198" s="34" t="s">
        <v>445</v>
      </c>
      <c r="B198" s="12" t="s">
        <v>446</v>
      </c>
      <c r="C198" s="58">
        <v>27.3</v>
      </c>
      <c r="D198" s="58">
        <v>0</v>
      </c>
      <c r="E198" s="58">
        <v>0</v>
      </c>
    </row>
    <row r="199" spans="1:5" ht="69" customHeight="1">
      <c r="A199" s="34" t="s">
        <v>148</v>
      </c>
      <c r="B199" s="13" t="s">
        <v>218</v>
      </c>
      <c r="C199" s="58">
        <v>0</v>
      </c>
      <c r="D199" s="58">
        <v>143</v>
      </c>
      <c r="E199" s="58">
        <v>0</v>
      </c>
    </row>
    <row r="200" spans="1:5" ht="69" customHeight="1">
      <c r="A200" s="34" t="s">
        <v>121</v>
      </c>
      <c r="B200" s="12" t="s">
        <v>219</v>
      </c>
      <c r="C200" s="58">
        <v>1800</v>
      </c>
      <c r="D200" s="58">
        <v>0</v>
      </c>
      <c r="E200" s="58">
        <v>0</v>
      </c>
    </row>
    <row r="201" spans="1:5" ht="69" customHeight="1">
      <c r="A201" s="34" t="s">
        <v>84</v>
      </c>
      <c r="B201" s="12" t="s">
        <v>220</v>
      </c>
      <c r="C201" s="58">
        <v>34145</v>
      </c>
      <c r="D201" s="58">
        <v>34240</v>
      </c>
      <c r="E201" s="58">
        <v>34216</v>
      </c>
    </row>
    <row r="202" spans="1:5" ht="69" customHeight="1">
      <c r="A202" s="34" t="s">
        <v>256</v>
      </c>
      <c r="B202" s="12" t="s">
        <v>257</v>
      </c>
      <c r="C202" s="58">
        <v>500</v>
      </c>
      <c r="D202" s="58">
        <v>0</v>
      </c>
      <c r="E202" s="58">
        <v>0</v>
      </c>
    </row>
    <row r="203" spans="1:5" ht="69" customHeight="1">
      <c r="A203" s="34" t="s">
        <v>258</v>
      </c>
      <c r="B203" s="12" t="s">
        <v>259</v>
      </c>
      <c r="C203" s="58">
        <v>100</v>
      </c>
      <c r="D203" s="58">
        <v>0</v>
      </c>
      <c r="E203" s="58">
        <v>0</v>
      </c>
    </row>
    <row r="204" spans="1:5" ht="69" customHeight="1">
      <c r="A204" s="34" t="s">
        <v>373</v>
      </c>
      <c r="B204" s="12" t="s">
        <v>374</v>
      </c>
      <c r="C204" s="58">
        <v>383.3</v>
      </c>
      <c r="D204" s="58">
        <v>383.3</v>
      </c>
      <c r="E204" s="58">
        <v>383.3</v>
      </c>
    </row>
    <row r="205" spans="1:5" ht="84" customHeight="1">
      <c r="A205" s="34" t="s">
        <v>85</v>
      </c>
      <c r="B205" s="12" t="s">
        <v>423</v>
      </c>
      <c r="C205" s="58">
        <v>69678.3</v>
      </c>
      <c r="D205" s="58">
        <v>69678.3</v>
      </c>
      <c r="E205" s="58">
        <v>69678.3</v>
      </c>
    </row>
    <row r="206" spans="1:5" ht="74.25" customHeight="1">
      <c r="A206" s="34" t="s">
        <v>86</v>
      </c>
      <c r="B206" s="12" t="s">
        <v>424</v>
      </c>
      <c r="C206" s="58">
        <v>217.5</v>
      </c>
      <c r="D206" s="58">
        <v>217.5</v>
      </c>
      <c r="E206" s="58">
        <v>217.5</v>
      </c>
    </row>
    <row r="207" spans="1:5" ht="31.5" customHeight="1">
      <c r="A207" s="6" t="s">
        <v>87</v>
      </c>
      <c r="B207" s="17" t="s">
        <v>198</v>
      </c>
      <c r="C207" s="49">
        <f>C208+C220+C223+C226+C235+C232+C229</f>
        <v>647337.9</v>
      </c>
      <c r="D207" s="49">
        <f>D208+D220+D223+D226+D235+D232+D229</f>
        <v>656341.2000000001</v>
      </c>
      <c r="E207" s="49">
        <f>E208+E220+E223+E226+E235+E232+E229</f>
        <v>647897.8</v>
      </c>
    </row>
    <row r="208" spans="1:5" ht="36" customHeight="1">
      <c r="A208" s="34" t="s">
        <v>301</v>
      </c>
      <c r="B208" s="35" t="s">
        <v>302</v>
      </c>
      <c r="C208" s="46">
        <f>C209</f>
        <v>591605.2</v>
      </c>
      <c r="D208" s="46">
        <f>D209</f>
        <v>590254.7</v>
      </c>
      <c r="E208" s="46">
        <f>E209</f>
        <v>590253.2</v>
      </c>
    </row>
    <row r="209" spans="1:5" ht="37.5" customHeight="1">
      <c r="A209" s="5" t="s">
        <v>203</v>
      </c>
      <c r="B209" s="12" t="s">
        <v>204</v>
      </c>
      <c r="C209" s="46">
        <f>C210+C211+C217+C216+C214+C212+C215++C218+C219+C213</f>
        <v>591605.2</v>
      </c>
      <c r="D209" s="46">
        <f>D210+D211+D217+D216+D214+D212+D215++D218+D219+D213</f>
        <v>590254.7</v>
      </c>
      <c r="E209" s="46">
        <f>E210+E211+E217+E216+E214+E212+E215++E218+E219+E213</f>
        <v>590253.2</v>
      </c>
    </row>
    <row r="210" spans="1:5" ht="70.5" customHeight="1">
      <c r="A210" s="34" t="s">
        <v>90</v>
      </c>
      <c r="B210" s="35" t="s">
        <v>426</v>
      </c>
      <c r="C210" s="46">
        <v>1877</v>
      </c>
      <c r="D210" s="46">
        <v>1837</v>
      </c>
      <c r="E210" s="46">
        <v>1837</v>
      </c>
    </row>
    <row r="211" spans="1:5" ht="72" customHeight="1">
      <c r="A211" s="34" t="s">
        <v>91</v>
      </c>
      <c r="B211" s="12" t="s">
        <v>425</v>
      </c>
      <c r="C211" s="46">
        <v>687.6</v>
      </c>
      <c r="D211" s="46">
        <v>687.6</v>
      </c>
      <c r="E211" s="46">
        <v>687.6</v>
      </c>
    </row>
    <row r="212" spans="1:5" ht="82.5" customHeight="1">
      <c r="A212" s="34" t="s">
        <v>98</v>
      </c>
      <c r="B212" s="12" t="s">
        <v>427</v>
      </c>
      <c r="C212" s="46">
        <v>3767.6</v>
      </c>
      <c r="D212" s="46">
        <v>3764.1</v>
      </c>
      <c r="E212" s="46">
        <v>3762.6</v>
      </c>
    </row>
    <row r="213" spans="1:5" ht="130.5" customHeight="1">
      <c r="A213" s="34" t="s">
        <v>222</v>
      </c>
      <c r="B213" s="12" t="s">
        <v>428</v>
      </c>
      <c r="C213" s="46">
        <v>5513</v>
      </c>
      <c r="D213" s="46">
        <v>5513</v>
      </c>
      <c r="E213" s="46">
        <v>5513</v>
      </c>
    </row>
    <row r="214" spans="1:5" ht="65.25" customHeight="1">
      <c r="A214" s="34" t="s">
        <v>94</v>
      </c>
      <c r="B214" s="12" t="s">
        <v>429</v>
      </c>
      <c r="C214" s="46">
        <v>476.6</v>
      </c>
      <c r="D214" s="46">
        <v>476.6</v>
      </c>
      <c r="E214" s="46">
        <v>476.6</v>
      </c>
    </row>
    <row r="215" spans="1:5" ht="126.75" customHeight="1">
      <c r="A215" s="34" t="s">
        <v>132</v>
      </c>
      <c r="B215" s="12" t="s">
        <v>430</v>
      </c>
      <c r="C215" s="46">
        <v>16106.8</v>
      </c>
      <c r="D215" s="46">
        <v>16106.8</v>
      </c>
      <c r="E215" s="46">
        <v>16106.8</v>
      </c>
    </row>
    <row r="216" spans="1:5" ht="101.25" customHeight="1">
      <c r="A216" s="34" t="s">
        <v>93</v>
      </c>
      <c r="B216" s="12" t="s">
        <v>431</v>
      </c>
      <c r="C216" s="46">
        <v>26135</v>
      </c>
      <c r="D216" s="46">
        <v>24828</v>
      </c>
      <c r="E216" s="46">
        <v>24828</v>
      </c>
    </row>
    <row r="217" spans="1:5" ht="87.75" customHeight="1">
      <c r="A217" s="34" t="s">
        <v>92</v>
      </c>
      <c r="B217" s="12" t="s">
        <v>432</v>
      </c>
      <c r="C217" s="46">
        <v>624.1</v>
      </c>
      <c r="D217" s="46">
        <v>624.1</v>
      </c>
      <c r="E217" s="46">
        <v>624.1</v>
      </c>
    </row>
    <row r="218" spans="1:5" ht="117" customHeight="1">
      <c r="A218" s="34" t="s">
        <v>131</v>
      </c>
      <c r="B218" s="12" t="s">
        <v>433</v>
      </c>
      <c r="C218" s="46">
        <v>534877</v>
      </c>
      <c r="D218" s="46">
        <v>534877</v>
      </c>
      <c r="E218" s="46">
        <v>534877</v>
      </c>
    </row>
    <row r="219" spans="1:5" ht="126" customHeight="1">
      <c r="A219" s="34" t="s">
        <v>224</v>
      </c>
      <c r="B219" s="12" t="s">
        <v>434</v>
      </c>
      <c r="C219" s="46">
        <v>1540.5</v>
      </c>
      <c r="D219" s="46">
        <v>1540.5</v>
      </c>
      <c r="E219" s="46">
        <v>1540.5</v>
      </c>
    </row>
    <row r="220" spans="1:5" ht="50.25" customHeight="1">
      <c r="A220" s="34" t="s">
        <v>303</v>
      </c>
      <c r="B220" s="12" t="s">
        <v>304</v>
      </c>
      <c r="C220" s="46">
        <f aca="true" t="shared" si="10" ref="C220:E221">C221</f>
        <v>25258.8</v>
      </c>
      <c r="D220" s="46">
        <f t="shared" si="10"/>
        <v>25258.8</v>
      </c>
      <c r="E220" s="46">
        <f t="shared" si="10"/>
        <v>25258.8</v>
      </c>
    </row>
    <row r="221" spans="1:5" ht="57.75" customHeight="1">
      <c r="A221" s="5" t="s">
        <v>205</v>
      </c>
      <c r="B221" s="12" t="s">
        <v>305</v>
      </c>
      <c r="C221" s="46">
        <f t="shared" si="10"/>
        <v>25258.8</v>
      </c>
      <c r="D221" s="46">
        <f t="shared" si="10"/>
        <v>25258.8</v>
      </c>
      <c r="E221" s="46">
        <f t="shared" si="10"/>
        <v>25258.8</v>
      </c>
    </row>
    <row r="222" spans="1:5" ht="61.5" customHeight="1">
      <c r="A222" s="5" t="s">
        <v>95</v>
      </c>
      <c r="B222" s="12" t="s">
        <v>305</v>
      </c>
      <c r="C222" s="46">
        <v>25258.8</v>
      </c>
      <c r="D222" s="46">
        <v>25258.8</v>
      </c>
      <c r="E222" s="46">
        <v>25258.8</v>
      </c>
    </row>
    <row r="223" spans="1:5" ht="64.5" customHeight="1">
      <c r="A223" s="5" t="s">
        <v>306</v>
      </c>
      <c r="B223" s="12" t="s">
        <v>307</v>
      </c>
      <c r="C223" s="46">
        <f>C224</f>
        <v>15043.8</v>
      </c>
      <c r="D223" s="46">
        <f>D224</f>
        <v>15043.8</v>
      </c>
      <c r="E223" s="46">
        <f>E224</f>
        <v>15043.8</v>
      </c>
    </row>
    <row r="224" spans="1:5" ht="74.25" customHeight="1">
      <c r="A224" s="5" t="s">
        <v>206</v>
      </c>
      <c r="B224" s="12" t="s">
        <v>207</v>
      </c>
      <c r="C224" s="46">
        <f>SUM(C225)</f>
        <v>15043.8</v>
      </c>
      <c r="D224" s="46">
        <f>SUM(D225)</f>
        <v>15043.8</v>
      </c>
      <c r="E224" s="46">
        <f>SUM(E225)</f>
        <v>15043.8</v>
      </c>
    </row>
    <row r="225" spans="1:5" ht="130.5" customHeight="1">
      <c r="A225" s="5" t="s">
        <v>96</v>
      </c>
      <c r="B225" s="12" t="s">
        <v>308</v>
      </c>
      <c r="C225" s="46">
        <v>15043.8</v>
      </c>
      <c r="D225" s="46">
        <v>15043.8</v>
      </c>
      <c r="E225" s="46">
        <v>15043.8</v>
      </c>
    </row>
    <row r="226" spans="1:5" ht="65.25" customHeight="1">
      <c r="A226" s="5" t="s">
        <v>309</v>
      </c>
      <c r="B226" s="12" t="s">
        <v>310</v>
      </c>
      <c r="C226" s="46">
        <f aca="true" t="shared" si="11" ref="C226:E227">C227</f>
        <v>12079</v>
      </c>
      <c r="D226" s="46">
        <f t="shared" si="11"/>
        <v>22432.4</v>
      </c>
      <c r="E226" s="46">
        <f t="shared" si="11"/>
        <v>13804.6</v>
      </c>
    </row>
    <row r="227" spans="1:5" ht="63.75" customHeight="1">
      <c r="A227" s="5" t="s">
        <v>208</v>
      </c>
      <c r="B227" s="12" t="s">
        <v>209</v>
      </c>
      <c r="C227" s="46">
        <f t="shared" si="11"/>
        <v>12079</v>
      </c>
      <c r="D227" s="46">
        <f t="shared" si="11"/>
        <v>22432.4</v>
      </c>
      <c r="E227" s="46">
        <f t="shared" si="11"/>
        <v>13804.6</v>
      </c>
    </row>
    <row r="228" spans="1:5" ht="99.75" customHeight="1">
      <c r="A228" s="5" t="s">
        <v>97</v>
      </c>
      <c r="B228" s="12" t="s">
        <v>311</v>
      </c>
      <c r="C228" s="46">
        <v>12079</v>
      </c>
      <c r="D228" s="46">
        <v>22432.4</v>
      </c>
      <c r="E228" s="46">
        <v>13804.6</v>
      </c>
    </row>
    <row r="229" spans="1:5" ht="53.25" customHeight="1">
      <c r="A229" s="5" t="s">
        <v>312</v>
      </c>
      <c r="B229" s="12" t="s">
        <v>313</v>
      </c>
      <c r="C229" s="46">
        <f aca="true" t="shared" si="12" ref="C229:E230">C230</f>
        <v>23.1</v>
      </c>
      <c r="D229" s="46">
        <f t="shared" si="12"/>
        <v>23.5</v>
      </c>
      <c r="E229" s="46">
        <f t="shared" si="12"/>
        <v>209.4</v>
      </c>
    </row>
    <row r="230" spans="1:5" ht="61.5" customHeight="1">
      <c r="A230" s="34" t="s">
        <v>199</v>
      </c>
      <c r="B230" s="35" t="s">
        <v>200</v>
      </c>
      <c r="C230" s="46">
        <f t="shared" si="12"/>
        <v>23.1</v>
      </c>
      <c r="D230" s="46">
        <f t="shared" si="12"/>
        <v>23.5</v>
      </c>
      <c r="E230" s="46">
        <f t="shared" si="12"/>
        <v>209.4</v>
      </c>
    </row>
    <row r="231" spans="1:5" ht="57.75" customHeight="1">
      <c r="A231" s="5" t="s">
        <v>88</v>
      </c>
      <c r="B231" s="12" t="s">
        <v>200</v>
      </c>
      <c r="C231" s="46">
        <v>23.1</v>
      </c>
      <c r="D231" s="46">
        <v>23.5</v>
      </c>
      <c r="E231" s="46">
        <v>209.4</v>
      </c>
    </row>
    <row r="232" spans="1:5" ht="85.5" customHeight="1">
      <c r="A232" s="5" t="s">
        <v>314</v>
      </c>
      <c r="B232" s="12" t="s">
        <v>315</v>
      </c>
      <c r="C232" s="46">
        <f>C233</f>
        <v>0</v>
      </c>
      <c r="D232" s="46">
        <f>D233</f>
        <v>0</v>
      </c>
      <c r="E232" s="46">
        <f>E233</f>
        <v>0</v>
      </c>
    </row>
    <row r="233" spans="1:5" ht="90.75" customHeight="1">
      <c r="A233" s="5" t="s">
        <v>275</v>
      </c>
      <c r="B233" s="37" t="s">
        <v>277</v>
      </c>
      <c r="C233" s="46">
        <f>SUM(C234)</f>
        <v>0</v>
      </c>
      <c r="D233" s="46">
        <f>SUM(D234)</f>
        <v>0</v>
      </c>
      <c r="E233" s="46">
        <f>SUM(E234)</f>
        <v>0</v>
      </c>
    </row>
    <row r="234" spans="1:5" ht="86.25" customHeight="1">
      <c r="A234" s="5" t="s">
        <v>276</v>
      </c>
      <c r="B234" s="37" t="s">
        <v>277</v>
      </c>
      <c r="C234" s="46">
        <v>0</v>
      </c>
      <c r="D234" s="46">
        <v>0</v>
      </c>
      <c r="E234" s="46">
        <v>0</v>
      </c>
    </row>
    <row r="235" spans="1:5" ht="36.75" customHeight="1">
      <c r="A235" s="5" t="s">
        <v>316</v>
      </c>
      <c r="B235" s="37" t="s">
        <v>317</v>
      </c>
      <c r="C235" s="46">
        <f aca="true" t="shared" si="13" ref="C235:E236">C236</f>
        <v>3328</v>
      </c>
      <c r="D235" s="46">
        <f t="shared" si="13"/>
        <v>3328</v>
      </c>
      <c r="E235" s="46">
        <f t="shared" si="13"/>
        <v>3328</v>
      </c>
    </row>
    <row r="236" spans="1:5" ht="39" customHeight="1">
      <c r="A236" s="5" t="s">
        <v>201</v>
      </c>
      <c r="B236" s="12" t="s">
        <v>202</v>
      </c>
      <c r="C236" s="46">
        <f t="shared" si="13"/>
        <v>3328</v>
      </c>
      <c r="D236" s="46">
        <f t="shared" si="13"/>
        <v>3328</v>
      </c>
      <c r="E236" s="46">
        <f t="shared" si="13"/>
        <v>3328</v>
      </c>
    </row>
    <row r="237" spans="1:5" ht="35.25" customHeight="1">
      <c r="A237" s="5" t="s">
        <v>89</v>
      </c>
      <c r="B237" s="12" t="s">
        <v>226</v>
      </c>
      <c r="C237" s="46">
        <v>3328</v>
      </c>
      <c r="D237" s="46">
        <v>3328</v>
      </c>
      <c r="E237" s="46">
        <v>3328</v>
      </c>
    </row>
    <row r="238" spans="1:5" s="8" customFormat="1" ht="18.75" customHeight="1">
      <c r="A238" s="6" t="s">
        <v>99</v>
      </c>
      <c r="B238" s="17" t="s">
        <v>210</v>
      </c>
      <c r="C238" s="49">
        <f>SUM(C239,C241,C244,C246,C253)</f>
        <v>754693.6</v>
      </c>
      <c r="D238" s="49">
        <f>SUM(D239,D241,D244,D246,D253)</f>
        <v>557089.2999999999</v>
      </c>
      <c r="E238" s="49">
        <f>SUM(E239,E241,E244,E246,E253)</f>
        <v>555223.8</v>
      </c>
    </row>
    <row r="239" spans="1:5" s="8" customFormat="1" ht="72.75" customHeight="1">
      <c r="A239" s="34" t="s">
        <v>376</v>
      </c>
      <c r="B239" s="35" t="s">
        <v>379</v>
      </c>
      <c r="C239" s="46">
        <f>SUM(C240)</f>
        <v>2630.2</v>
      </c>
      <c r="D239" s="46">
        <f>SUM(D240)</f>
        <v>2630.2</v>
      </c>
      <c r="E239" s="46">
        <f>SUM(E240)</f>
        <v>2660.3</v>
      </c>
    </row>
    <row r="240" spans="1:5" s="8" customFormat="1" ht="71.25" customHeight="1">
      <c r="A240" s="34" t="s">
        <v>377</v>
      </c>
      <c r="B240" s="35" t="s">
        <v>397</v>
      </c>
      <c r="C240" s="46">
        <v>2630.2</v>
      </c>
      <c r="D240" s="46">
        <v>2630.2</v>
      </c>
      <c r="E240" s="46">
        <v>2660.3</v>
      </c>
    </row>
    <row r="241" spans="1:5" s="8" customFormat="1" ht="95.25" customHeight="1">
      <c r="A241" s="34" t="s">
        <v>318</v>
      </c>
      <c r="B241" s="35" t="s">
        <v>361</v>
      </c>
      <c r="C241" s="46">
        <f aca="true" t="shared" si="14" ref="C241:E242">C242</f>
        <v>22647.6</v>
      </c>
      <c r="D241" s="46">
        <f t="shared" si="14"/>
        <v>22179</v>
      </c>
      <c r="E241" s="46">
        <f t="shared" si="14"/>
        <v>21398.1</v>
      </c>
    </row>
    <row r="242" spans="1:5" ht="107.25" customHeight="1">
      <c r="A242" s="34" t="s">
        <v>213</v>
      </c>
      <c r="B242" s="35" t="s">
        <v>362</v>
      </c>
      <c r="C242" s="46">
        <f t="shared" si="14"/>
        <v>22647.6</v>
      </c>
      <c r="D242" s="46">
        <f t="shared" si="14"/>
        <v>22179</v>
      </c>
      <c r="E242" s="46">
        <f t="shared" si="14"/>
        <v>21398.1</v>
      </c>
    </row>
    <row r="243" spans="1:5" ht="111.75" customHeight="1">
      <c r="A243" s="34" t="s">
        <v>139</v>
      </c>
      <c r="B243" s="35" t="s">
        <v>362</v>
      </c>
      <c r="C243" s="46">
        <v>22647.6</v>
      </c>
      <c r="D243" s="46">
        <v>22179</v>
      </c>
      <c r="E243" s="46">
        <v>21398.1</v>
      </c>
    </row>
    <row r="244" spans="1:5" ht="37.5" customHeight="1">
      <c r="A244" s="34" t="s">
        <v>436</v>
      </c>
      <c r="B244" s="35" t="s">
        <v>437</v>
      </c>
      <c r="C244" s="46">
        <f>SUM(C245)</f>
        <v>2815.4</v>
      </c>
      <c r="D244" s="46">
        <f>SUM(D245)</f>
        <v>0</v>
      </c>
      <c r="E244" s="46">
        <f>SUM(E245)</f>
        <v>0</v>
      </c>
    </row>
    <row r="245" spans="1:5" ht="167.25" customHeight="1">
      <c r="A245" s="34" t="s">
        <v>438</v>
      </c>
      <c r="B245" s="33" t="s">
        <v>508</v>
      </c>
      <c r="C245" s="46">
        <v>2815.4</v>
      </c>
      <c r="D245" s="46">
        <v>0</v>
      </c>
      <c r="E245" s="46">
        <v>0</v>
      </c>
    </row>
    <row r="246" spans="1:5" ht="39" customHeight="1">
      <c r="A246" s="34" t="s">
        <v>211</v>
      </c>
      <c r="B246" s="35" t="s">
        <v>212</v>
      </c>
      <c r="C246" s="46">
        <f>SUM(C247:C252)</f>
        <v>22071.8</v>
      </c>
      <c r="D246" s="46">
        <f>SUM(D247:D252)</f>
        <v>9936.4</v>
      </c>
      <c r="E246" s="46">
        <f>SUM(E247:E252)</f>
        <v>9936.4</v>
      </c>
    </row>
    <row r="247" spans="1:5" ht="114" customHeight="1">
      <c r="A247" s="34" t="s">
        <v>129</v>
      </c>
      <c r="B247" s="35" t="s">
        <v>221</v>
      </c>
      <c r="C247" s="46">
        <v>1019</v>
      </c>
      <c r="D247" s="46">
        <v>0</v>
      </c>
      <c r="E247" s="46">
        <v>0</v>
      </c>
    </row>
    <row r="248" spans="1:5" ht="81" customHeight="1">
      <c r="A248" s="34" t="s">
        <v>229</v>
      </c>
      <c r="B248" s="35" t="s">
        <v>230</v>
      </c>
      <c r="C248" s="46">
        <v>9392.2</v>
      </c>
      <c r="D248" s="46">
        <v>9367.1</v>
      </c>
      <c r="E248" s="46">
        <v>9367.1</v>
      </c>
    </row>
    <row r="249" spans="1:5" ht="79.5" customHeight="1">
      <c r="A249" s="34" t="s">
        <v>342</v>
      </c>
      <c r="B249" s="35" t="s">
        <v>343</v>
      </c>
      <c r="C249" s="46">
        <v>569.3</v>
      </c>
      <c r="D249" s="46">
        <v>569.3</v>
      </c>
      <c r="E249" s="46">
        <v>569.3</v>
      </c>
    </row>
    <row r="250" spans="1:5" ht="63" customHeight="1">
      <c r="A250" s="34" t="s">
        <v>509</v>
      </c>
      <c r="B250" s="35" t="s">
        <v>510</v>
      </c>
      <c r="C250" s="46">
        <v>450</v>
      </c>
      <c r="D250" s="46">
        <v>0</v>
      </c>
      <c r="E250" s="46">
        <v>0</v>
      </c>
    </row>
    <row r="251" spans="1:5" ht="63.75" customHeight="1">
      <c r="A251" s="34" t="s">
        <v>435</v>
      </c>
      <c r="B251" s="35" t="s">
        <v>439</v>
      </c>
      <c r="C251" s="46">
        <v>500</v>
      </c>
      <c r="D251" s="46">
        <v>0</v>
      </c>
      <c r="E251" s="46">
        <v>0</v>
      </c>
    </row>
    <row r="252" spans="1:5" ht="79.5" customHeight="1">
      <c r="A252" s="34" t="s">
        <v>130</v>
      </c>
      <c r="B252" s="35" t="s">
        <v>378</v>
      </c>
      <c r="C252" s="46">
        <v>10141.3</v>
      </c>
      <c r="D252" s="46">
        <v>0</v>
      </c>
      <c r="E252" s="46">
        <v>0</v>
      </c>
    </row>
    <row r="253" spans="1:5" ht="29.25" customHeight="1">
      <c r="A253" s="10" t="s">
        <v>227</v>
      </c>
      <c r="B253" s="16" t="s">
        <v>228</v>
      </c>
      <c r="C253" s="48">
        <f>C254+C260+C266+C272+C278+C285+C291</f>
        <v>704528.6</v>
      </c>
      <c r="D253" s="48">
        <f>D254+D260+D266+D272+D278+D285+D291</f>
        <v>522343.69999999995</v>
      </c>
      <c r="E253" s="48">
        <f>E254+E260+E266+E272+E278+E285+E291</f>
        <v>521229</v>
      </c>
    </row>
    <row r="254" spans="1:5" ht="27" customHeight="1">
      <c r="A254" s="6" t="s">
        <v>99</v>
      </c>
      <c r="B254" s="17" t="s">
        <v>210</v>
      </c>
      <c r="C254" s="49">
        <f aca="true" t="shared" si="15" ref="C254:E255">C255</f>
        <v>642616.5</v>
      </c>
      <c r="D254" s="49">
        <f t="shared" si="15"/>
        <v>454610.19999999995</v>
      </c>
      <c r="E254" s="49">
        <f t="shared" si="15"/>
        <v>453628</v>
      </c>
    </row>
    <row r="255" spans="1:5" ht="61.5" customHeight="1">
      <c r="A255" s="34" t="s">
        <v>319</v>
      </c>
      <c r="B255" s="35" t="s">
        <v>320</v>
      </c>
      <c r="C255" s="46">
        <f t="shared" si="15"/>
        <v>642616.5</v>
      </c>
      <c r="D255" s="46">
        <f t="shared" si="15"/>
        <v>454610.19999999995</v>
      </c>
      <c r="E255" s="46">
        <f t="shared" si="15"/>
        <v>453628</v>
      </c>
    </row>
    <row r="256" spans="1:5" ht="63" customHeight="1">
      <c r="A256" s="7" t="s">
        <v>214</v>
      </c>
      <c r="B256" s="13" t="s">
        <v>215</v>
      </c>
      <c r="C256" s="46">
        <f>C257+C258+C259</f>
        <v>642616.5</v>
      </c>
      <c r="D256" s="46">
        <f>D257+D258+D259</f>
        <v>454610.19999999995</v>
      </c>
      <c r="E256" s="46">
        <f>E257+E258+E259</f>
        <v>453628</v>
      </c>
    </row>
    <row r="257" spans="1:5" ht="125.25" customHeight="1">
      <c r="A257" s="34" t="s">
        <v>100</v>
      </c>
      <c r="B257" s="35" t="s">
        <v>321</v>
      </c>
      <c r="C257" s="58">
        <v>425823</v>
      </c>
      <c r="D257" s="58">
        <v>235400.9</v>
      </c>
      <c r="E257" s="58">
        <v>234418.7</v>
      </c>
    </row>
    <row r="258" spans="1:5" ht="129" customHeight="1">
      <c r="A258" s="34" t="s">
        <v>102</v>
      </c>
      <c r="B258" s="35" t="s">
        <v>323</v>
      </c>
      <c r="C258" s="46">
        <v>158796.4</v>
      </c>
      <c r="D258" s="46">
        <v>165212.2</v>
      </c>
      <c r="E258" s="46">
        <v>165212.2</v>
      </c>
    </row>
    <row r="259" spans="1:5" ht="129" customHeight="1">
      <c r="A259" s="34" t="s">
        <v>101</v>
      </c>
      <c r="B259" s="35" t="s">
        <v>322</v>
      </c>
      <c r="C259" s="46">
        <v>57997.1</v>
      </c>
      <c r="D259" s="46">
        <v>53997.1</v>
      </c>
      <c r="E259" s="46">
        <v>53997.1</v>
      </c>
    </row>
    <row r="260" spans="1:5" ht="29.25" customHeight="1">
      <c r="A260" s="6" t="s">
        <v>99</v>
      </c>
      <c r="B260" s="17" t="s">
        <v>210</v>
      </c>
      <c r="C260" s="59">
        <f aca="true" t="shared" si="16" ref="C260:E261">C261</f>
        <v>15229.5</v>
      </c>
      <c r="D260" s="59">
        <f t="shared" si="16"/>
        <v>21421.9</v>
      </c>
      <c r="E260" s="59">
        <f t="shared" si="16"/>
        <v>21289.4</v>
      </c>
    </row>
    <row r="261" spans="1:5" ht="60" customHeight="1">
      <c r="A261" s="34" t="s">
        <v>319</v>
      </c>
      <c r="B261" s="35" t="s">
        <v>320</v>
      </c>
      <c r="C261" s="46">
        <f t="shared" si="16"/>
        <v>15229.5</v>
      </c>
      <c r="D261" s="46">
        <f t="shared" si="16"/>
        <v>21421.9</v>
      </c>
      <c r="E261" s="46">
        <f t="shared" si="16"/>
        <v>21289.4</v>
      </c>
    </row>
    <row r="262" spans="1:5" ht="56.25" customHeight="1">
      <c r="A262" s="7" t="s">
        <v>214</v>
      </c>
      <c r="B262" s="13" t="s">
        <v>215</v>
      </c>
      <c r="C262" s="46">
        <f>C263+C264+C265</f>
        <v>15229.5</v>
      </c>
      <c r="D262" s="46">
        <f>D263+D264+D265</f>
        <v>21421.9</v>
      </c>
      <c r="E262" s="46">
        <f>E263+E264+E265</f>
        <v>21289.4</v>
      </c>
    </row>
    <row r="263" spans="1:5" ht="123.75" customHeight="1">
      <c r="A263" s="34" t="s">
        <v>103</v>
      </c>
      <c r="B263" s="35" t="s">
        <v>324</v>
      </c>
      <c r="C263" s="46">
        <v>702</v>
      </c>
      <c r="D263" s="46">
        <v>463.5</v>
      </c>
      <c r="E263" s="46">
        <v>331</v>
      </c>
    </row>
    <row r="264" spans="1:5" ht="124.5" customHeight="1">
      <c r="A264" s="34" t="s">
        <v>105</v>
      </c>
      <c r="B264" s="35" t="s">
        <v>326</v>
      </c>
      <c r="C264" s="46">
        <v>14381</v>
      </c>
      <c r="D264" s="46">
        <v>20811.9</v>
      </c>
      <c r="E264" s="46">
        <v>20811.9</v>
      </c>
    </row>
    <row r="265" spans="1:5" ht="129" customHeight="1">
      <c r="A265" s="34" t="s">
        <v>104</v>
      </c>
      <c r="B265" s="35" t="s">
        <v>325</v>
      </c>
      <c r="C265" s="46">
        <v>146.5</v>
      </c>
      <c r="D265" s="46">
        <v>146.5</v>
      </c>
      <c r="E265" s="46">
        <v>146.5</v>
      </c>
    </row>
    <row r="266" spans="1:5" ht="28.5" customHeight="1">
      <c r="A266" s="6" t="s">
        <v>99</v>
      </c>
      <c r="B266" s="17" t="s">
        <v>210</v>
      </c>
      <c r="C266" s="59">
        <f aca="true" t="shared" si="17" ref="C266:E267">C267</f>
        <v>16083</v>
      </c>
      <c r="D266" s="59">
        <f>D267</f>
        <v>16083</v>
      </c>
      <c r="E266" s="59">
        <f t="shared" si="17"/>
        <v>16083</v>
      </c>
    </row>
    <row r="267" spans="1:5" ht="60" customHeight="1">
      <c r="A267" s="34" t="s">
        <v>319</v>
      </c>
      <c r="B267" s="35" t="s">
        <v>320</v>
      </c>
      <c r="C267" s="46">
        <f t="shared" si="17"/>
        <v>16083</v>
      </c>
      <c r="D267" s="46">
        <f t="shared" si="17"/>
        <v>16083</v>
      </c>
      <c r="E267" s="46">
        <f t="shared" si="17"/>
        <v>16083</v>
      </c>
    </row>
    <row r="268" spans="1:5" ht="58.5" customHeight="1">
      <c r="A268" s="7" t="s">
        <v>214</v>
      </c>
      <c r="B268" s="13" t="s">
        <v>215</v>
      </c>
      <c r="C268" s="46">
        <f>C269+C271+C270</f>
        <v>16083</v>
      </c>
      <c r="D268" s="46">
        <f>D269+D271+D270</f>
        <v>16083</v>
      </c>
      <c r="E268" s="46">
        <f>E269+E271+E270</f>
        <v>16083</v>
      </c>
    </row>
    <row r="269" spans="1:5" ht="129" customHeight="1">
      <c r="A269" s="34" t="s">
        <v>106</v>
      </c>
      <c r="B269" s="35" t="s">
        <v>327</v>
      </c>
      <c r="C269" s="46">
        <v>341</v>
      </c>
      <c r="D269" s="46">
        <v>341</v>
      </c>
      <c r="E269" s="46">
        <v>341</v>
      </c>
    </row>
    <row r="270" spans="1:5" ht="129" customHeight="1">
      <c r="A270" s="34" t="s">
        <v>108</v>
      </c>
      <c r="B270" s="35" t="s">
        <v>329</v>
      </c>
      <c r="C270" s="46">
        <v>15595.5</v>
      </c>
      <c r="D270" s="46">
        <v>15595.5</v>
      </c>
      <c r="E270" s="46">
        <v>15595.5</v>
      </c>
    </row>
    <row r="271" spans="1:5" ht="125.25" customHeight="1">
      <c r="A271" s="34" t="s">
        <v>107</v>
      </c>
      <c r="B271" s="35" t="s">
        <v>328</v>
      </c>
      <c r="C271" s="46">
        <v>146.5</v>
      </c>
      <c r="D271" s="46">
        <v>146.5</v>
      </c>
      <c r="E271" s="46">
        <v>146.5</v>
      </c>
    </row>
    <row r="272" spans="1:5" ht="27.75" customHeight="1">
      <c r="A272" s="6" t="s">
        <v>99</v>
      </c>
      <c r="B272" s="17" t="s">
        <v>210</v>
      </c>
      <c r="C272" s="59">
        <f>C273</f>
        <v>10890.900000000001</v>
      </c>
      <c r="D272" s="59">
        <f aca="true" t="shared" si="18" ref="C272:E273">D273</f>
        <v>10890.900000000001</v>
      </c>
      <c r="E272" s="59">
        <f t="shared" si="18"/>
        <v>10890.900000000001</v>
      </c>
    </row>
    <row r="273" spans="1:5" ht="61.5" customHeight="1">
      <c r="A273" s="34" t="s">
        <v>319</v>
      </c>
      <c r="B273" s="35" t="s">
        <v>320</v>
      </c>
      <c r="C273" s="46">
        <f t="shared" si="18"/>
        <v>10890.900000000001</v>
      </c>
      <c r="D273" s="46">
        <f t="shared" si="18"/>
        <v>10890.900000000001</v>
      </c>
      <c r="E273" s="46">
        <f t="shared" si="18"/>
        <v>10890.900000000001</v>
      </c>
    </row>
    <row r="274" spans="1:5" ht="65.25" customHeight="1">
      <c r="A274" s="7" t="s">
        <v>214</v>
      </c>
      <c r="B274" s="13" t="s">
        <v>215</v>
      </c>
      <c r="C274" s="46">
        <f>C275+C277+C276</f>
        <v>10890.900000000001</v>
      </c>
      <c r="D274" s="46">
        <f>D275+D277+D276</f>
        <v>10890.900000000001</v>
      </c>
      <c r="E274" s="46">
        <f>E275+E277+E276</f>
        <v>10890.900000000001</v>
      </c>
    </row>
    <row r="275" spans="1:5" ht="128.25" customHeight="1">
      <c r="A275" s="34" t="s">
        <v>109</v>
      </c>
      <c r="B275" s="35" t="s">
        <v>330</v>
      </c>
      <c r="C275" s="46">
        <v>330.6</v>
      </c>
      <c r="D275" s="46">
        <v>330.6</v>
      </c>
      <c r="E275" s="46">
        <v>330.6</v>
      </c>
    </row>
    <row r="276" spans="1:5" ht="128.25" customHeight="1">
      <c r="A276" s="34" t="s">
        <v>111</v>
      </c>
      <c r="B276" s="35" t="s">
        <v>332</v>
      </c>
      <c r="C276" s="46">
        <v>10453.7</v>
      </c>
      <c r="D276" s="46">
        <v>10453.7</v>
      </c>
      <c r="E276" s="46">
        <v>10453.7</v>
      </c>
    </row>
    <row r="277" spans="1:5" ht="129" customHeight="1">
      <c r="A277" s="34" t="s">
        <v>110</v>
      </c>
      <c r="B277" s="35" t="s">
        <v>331</v>
      </c>
      <c r="C277" s="46">
        <v>106.6</v>
      </c>
      <c r="D277" s="46">
        <v>106.6</v>
      </c>
      <c r="E277" s="46">
        <v>106.6</v>
      </c>
    </row>
    <row r="278" spans="1:5" ht="25.5" customHeight="1">
      <c r="A278" s="6" t="s">
        <v>99</v>
      </c>
      <c r="B278" s="17" t="s">
        <v>210</v>
      </c>
      <c r="C278" s="59">
        <f aca="true" t="shared" si="19" ref="C278:E279">C279</f>
        <v>10355.1</v>
      </c>
      <c r="D278" s="59">
        <f t="shared" si="19"/>
        <v>9984.1</v>
      </c>
      <c r="E278" s="59">
        <f t="shared" si="19"/>
        <v>9984.1</v>
      </c>
    </row>
    <row r="279" spans="1:5" ht="60.75" customHeight="1">
      <c r="A279" s="34" t="s">
        <v>319</v>
      </c>
      <c r="B279" s="35" t="s">
        <v>320</v>
      </c>
      <c r="C279" s="46">
        <f t="shared" si="19"/>
        <v>10355.1</v>
      </c>
      <c r="D279" s="46">
        <f t="shared" si="19"/>
        <v>9984.1</v>
      </c>
      <c r="E279" s="46">
        <f t="shared" si="19"/>
        <v>9984.1</v>
      </c>
    </row>
    <row r="280" spans="1:5" ht="62.25" customHeight="1">
      <c r="A280" s="7" t="s">
        <v>214</v>
      </c>
      <c r="B280" s="13" t="s">
        <v>215</v>
      </c>
      <c r="C280" s="46">
        <f>C282+C284+C283+C281</f>
        <v>10355.1</v>
      </c>
      <c r="D280" s="46">
        <f>D282+D284+D283+D281</f>
        <v>9984.1</v>
      </c>
      <c r="E280" s="46">
        <f>E282+E284+E283+E281</f>
        <v>9984.1</v>
      </c>
    </row>
    <row r="281" spans="1:5" ht="122.25" customHeight="1">
      <c r="A281" s="7" t="s">
        <v>406</v>
      </c>
      <c r="B281" s="35" t="s">
        <v>407</v>
      </c>
      <c r="C281" s="46">
        <v>371</v>
      </c>
      <c r="D281" s="46">
        <v>0</v>
      </c>
      <c r="E281" s="46">
        <v>0</v>
      </c>
    </row>
    <row r="282" spans="1:5" ht="127.5" customHeight="1">
      <c r="A282" s="34" t="s">
        <v>112</v>
      </c>
      <c r="B282" s="35" t="s">
        <v>333</v>
      </c>
      <c r="C282" s="46">
        <v>330.6</v>
      </c>
      <c r="D282" s="46">
        <v>330.6</v>
      </c>
      <c r="E282" s="46">
        <v>330.6</v>
      </c>
    </row>
    <row r="283" spans="1:5" ht="127.5" customHeight="1">
      <c r="A283" s="34" t="s">
        <v>114</v>
      </c>
      <c r="B283" s="35" t="s">
        <v>335</v>
      </c>
      <c r="C283" s="46">
        <v>9546.9</v>
      </c>
      <c r="D283" s="46">
        <v>9546.9</v>
      </c>
      <c r="E283" s="46">
        <v>9546.9</v>
      </c>
    </row>
    <row r="284" spans="1:5" ht="133.5" customHeight="1">
      <c r="A284" s="34" t="s">
        <v>113</v>
      </c>
      <c r="B284" s="35" t="s">
        <v>334</v>
      </c>
      <c r="C284" s="46">
        <v>106.6</v>
      </c>
      <c r="D284" s="46">
        <v>106.6</v>
      </c>
      <c r="E284" s="46">
        <v>106.6</v>
      </c>
    </row>
    <row r="285" spans="1:5" ht="22.5" customHeight="1">
      <c r="A285" s="6" t="s">
        <v>99</v>
      </c>
      <c r="B285" s="17" t="s">
        <v>210</v>
      </c>
      <c r="C285" s="59">
        <f aca="true" t="shared" si="20" ref="C285:E286">C286</f>
        <v>5007.5</v>
      </c>
      <c r="D285" s="59">
        <f t="shared" si="20"/>
        <v>5007.5</v>
      </c>
      <c r="E285" s="59">
        <f t="shared" si="20"/>
        <v>5007.5</v>
      </c>
    </row>
    <row r="286" spans="1:5" ht="64.5" customHeight="1">
      <c r="A286" s="34" t="s">
        <v>319</v>
      </c>
      <c r="B286" s="35" t="s">
        <v>320</v>
      </c>
      <c r="C286" s="46">
        <f t="shared" si="20"/>
        <v>5007.5</v>
      </c>
      <c r="D286" s="46">
        <f t="shared" si="20"/>
        <v>5007.5</v>
      </c>
      <c r="E286" s="46">
        <f t="shared" si="20"/>
        <v>5007.5</v>
      </c>
    </row>
    <row r="287" spans="1:5" ht="58.5" customHeight="1">
      <c r="A287" s="7" t="s">
        <v>214</v>
      </c>
      <c r="B287" s="13" t="s">
        <v>215</v>
      </c>
      <c r="C287" s="46">
        <f>C288+C290+C289</f>
        <v>5007.5</v>
      </c>
      <c r="D287" s="46">
        <f>D288+D290+D289</f>
        <v>5007.5</v>
      </c>
      <c r="E287" s="46">
        <f>E288+E290+E289</f>
        <v>5007.5</v>
      </c>
    </row>
    <row r="288" spans="1:5" ht="129" customHeight="1">
      <c r="A288" s="34" t="s">
        <v>115</v>
      </c>
      <c r="B288" s="35" t="s">
        <v>336</v>
      </c>
      <c r="C288" s="46">
        <v>330.6</v>
      </c>
      <c r="D288" s="46">
        <v>330.6</v>
      </c>
      <c r="E288" s="46">
        <v>330.6</v>
      </c>
    </row>
    <row r="289" spans="1:5" ht="129" customHeight="1">
      <c r="A289" s="34" t="s">
        <v>117</v>
      </c>
      <c r="B289" s="35" t="s">
        <v>338</v>
      </c>
      <c r="C289" s="46">
        <v>4650.3</v>
      </c>
      <c r="D289" s="46">
        <v>4650.3</v>
      </c>
      <c r="E289" s="46">
        <v>4650.3</v>
      </c>
    </row>
    <row r="290" spans="1:5" ht="130.5" customHeight="1">
      <c r="A290" s="34" t="s">
        <v>116</v>
      </c>
      <c r="B290" s="35" t="s">
        <v>337</v>
      </c>
      <c r="C290" s="46">
        <v>26.6</v>
      </c>
      <c r="D290" s="46">
        <v>26.6</v>
      </c>
      <c r="E290" s="46">
        <v>26.6</v>
      </c>
    </row>
    <row r="291" spans="1:5" ht="28.5" customHeight="1">
      <c r="A291" s="6" t="s">
        <v>99</v>
      </c>
      <c r="B291" s="17" t="s">
        <v>210</v>
      </c>
      <c r="C291" s="59">
        <f aca="true" t="shared" si="21" ref="C291:E292">C292</f>
        <v>4346.1</v>
      </c>
      <c r="D291" s="59">
        <f t="shared" si="21"/>
        <v>4346.1</v>
      </c>
      <c r="E291" s="59">
        <f t="shared" si="21"/>
        <v>4346.1</v>
      </c>
    </row>
    <row r="292" spans="1:5" ht="62.25" customHeight="1">
      <c r="A292" s="34" t="s">
        <v>319</v>
      </c>
      <c r="B292" s="35" t="s">
        <v>320</v>
      </c>
      <c r="C292" s="46">
        <f t="shared" si="21"/>
        <v>4346.1</v>
      </c>
      <c r="D292" s="46">
        <f t="shared" si="21"/>
        <v>4346.1</v>
      </c>
      <c r="E292" s="46">
        <f t="shared" si="21"/>
        <v>4346.1</v>
      </c>
    </row>
    <row r="293" spans="1:5" ht="60.75" customHeight="1">
      <c r="A293" s="7" t="s">
        <v>214</v>
      </c>
      <c r="B293" s="13" t="s">
        <v>215</v>
      </c>
      <c r="C293" s="46">
        <f>C294+C296+C295</f>
        <v>4346.1</v>
      </c>
      <c r="D293" s="46">
        <f>D294+D296+D295</f>
        <v>4346.1</v>
      </c>
      <c r="E293" s="46">
        <f>E294+E296+E295</f>
        <v>4346.1</v>
      </c>
    </row>
    <row r="294" spans="1:5" ht="126.75" customHeight="1">
      <c r="A294" s="34" t="s">
        <v>118</v>
      </c>
      <c r="B294" s="35" t="s">
        <v>339</v>
      </c>
      <c r="C294" s="46">
        <v>330.6</v>
      </c>
      <c r="D294" s="46">
        <v>330.6</v>
      </c>
      <c r="E294" s="46">
        <v>330.6</v>
      </c>
    </row>
    <row r="295" spans="1:5" ht="126.75" customHeight="1">
      <c r="A295" s="34" t="s">
        <v>120</v>
      </c>
      <c r="B295" s="35" t="s">
        <v>341</v>
      </c>
      <c r="C295" s="46">
        <v>3948.9</v>
      </c>
      <c r="D295" s="46">
        <v>3948.9</v>
      </c>
      <c r="E295" s="46">
        <v>3948.9</v>
      </c>
    </row>
    <row r="296" spans="1:5" ht="129" customHeight="1">
      <c r="A296" s="34" t="s">
        <v>119</v>
      </c>
      <c r="B296" s="35" t="s">
        <v>340</v>
      </c>
      <c r="C296" s="46">
        <v>66.6</v>
      </c>
      <c r="D296" s="46">
        <v>66.6</v>
      </c>
      <c r="E296" s="46">
        <v>66.6</v>
      </c>
    </row>
    <row r="297" spans="1:5" ht="48" customHeight="1">
      <c r="A297" s="6" t="s">
        <v>447</v>
      </c>
      <c r="B297" s="27" t="s">
        <v>448</v>
      </c>
      <c r="C297" s="60">
        <f aca="true" t="shared" si="22" ref="C297:E298">SUM(C298)</f>
        <v>-15107.2</v>
      </c>
      <c r="D297" s="60">
        <f t="shared" si="22"/>
        <v>0</v>
      </c>
      <c r="E297" s="60">
        <f t="shared" si="22"/>
        <v>0</v>
      </c>
    </row>
    <row r="298" spans="1:5" ht="48" customHeight="1">
      <c r="A298" s="34" t="s">
        <v>449</v>
      </c>
      <c r="B298" s="33" t="s">
        <v>450</v>
      </c>
      <c r="C298" s="46">
        <f t="shared" si="22"/>
        <v>-15107.2</v>
      </c>
      <c r="D298" s="46">
        <f t="shared" si="22"/>
        <v>0</v>
      </c>
      <c r="E298" s="46">
        <f t="shared" si="22"/>
        <v>0</v>
      </c>
    </row>
    <row r="299" spans="1:5" ht="48" customHeight="1">
      <c r="A299" s="34" t="s">
        <v>451</v>
      </c>
      <c r="B299" s="33" t="s">
        <v>452</v>
      </c>
      <c r="C299" s="46">
        <f>SUM(C300:C303)</f>
        <v>-15107.2</v>
      </c>
      <c r="D299" s="61">
        <f>SUM(D300:D303)</f>
        <v>0</v>
      </c>
      <c r="E299" s="61">
        <f>SUM(E300:E303)</f>
        <v>0</v>
      </c>
    </row>
    <row r="300" spans="1:5" ht="48" customHeight="1">
      <c r="A300" s="34" t="s">
        <v>453</v>
      </c>
      <c r="B300" s="33" t="s">
        <v>452</v>
      </c>
      <c r="C300" s="46">
        <v>-13865.8</v>
      </c>
      <c r="D300" s="61">
        <v>0</v>
      </c>
      <c r="E300" s="61">
        <v>0</v>
      </c>
    </row>
    <row r="301" spans="1:5" ht="48" customHeight="1">
      <c r="A301" s="34" t="s">
        <v>454</v>
      </c>
      <c r="B301" s="33" t="s">
        <v>452</v>
      </c>
      <c r="C301" s="46">
        <v>-1191.1</v>
      </c>
      <c r="D301" s="61">
        <v>0</v>
      </c>
      <c r="E301" s="61">
        <v>0</v>
      </c>
    </row>
    <row r="302" spans="1:5" ht="48" customHeight="1">
      <c r="A302" s="34" t="s">
        <v>456</v>
      </c>
      <c r="B302" s="33" t="s">
        <v>452</v>
      </c>
      <c r="C302" s="46">
        <v>-0.1</v>
      </c>
      <c r="D302" s="61">
        <v>0</v>
      </c>
      <c r="E302" s="61">
        <v>0</v>
      </c>
    </row>
    <row r="303" spans="1:5" ht="48" customHeight="1">
      <c r="A303" s="34" t="s">
        <v>455</v>
      </c>
      <c r="B303" s="33" t="s">
        <v>452</v>
      </c>
      <c r="C303" s="46">
        <v>-50.2</v>
      </c>
      <c r="D303" s="61">
        <v>0</v>
      </c>
      <c r="E303" s="61">
        <v>0</v>
      </c>
    </row>
    <row r="304" spans="1:5" ht="29.25" customHeight="1">
      <c r="A304" s="11"/>
      <c r="B304" s="18" t="s">
        <v>8</v>
      </c>
      <c r="C304" s="42">
        <f>C12+C137</f>
        <v>2710490.6999999997</v>
      </c>
      <c r="D304" s="42">
        <f>D12+D137</f>
        <v>2498520.4</v>
      </c>
      <c r="E304" s="42">
        <f>E12+E137</f>
        <v>2595731.7</v>
      </c>
    </row>
    <row r="306" spans="3:5" ht="12.75">
      <c r="C306" s="43"/>
      <c r="D306" s="43"/>
      <c r="E306" s="43"/>
    </row>
    <row r="307" spans="3:5" ht="12.75">
      <c r="C307" s="43"/>
      <c r="D307" s="43"/>
      <c r="E307" s="43"/>
    </row>
    <row r="308" spans="3:5" ht="12.75">
      <c r="C308" s="43"/>
      <c r="D308" s="43"/>
      <c r="E308" s="43"/>
    </row>
    <row r="309" spans="3:5" ht="12.75">
      <c r="C309" s="43"/>
      <c r="D309" s="43"/>
      <c r="E309" s="43"/>
    </row>
    <row r="310" spans="3:5" ht="12.75">
      <c r="C310" s="43"/>
      <c r="D310" s="43"/>
      <c r="E310" s="43"/>
    </row>
    <row r="311" ht="12.75">
      <c r="E311" s="38"/>
    </row>
  </sheetData>
  <sheetProtection/>
  <mergeCells count="12">
    <mergeCell ref="A6:E6"/>
    <mergeCell ref="A7:E7"/>
    <mergeCell ref="C10:C11"/>
    <mergeCell ref="D10:D11"/>
    <mergeCell ref="C1:E1"/>
    <mergeCell ref="C2:E2"/>
    <mergeCell ref="C3:E3"/>
    <mergeCell ref="C4:E4"/>
    <mergeCell ref="A8:E8"/>
    <mergeCell ref="A10:A11"/>
    <mergeCell ref="B10:B11"/>
    <mergeCell ref="E10:E11"/>
  </mergeCells>
  <printOptions horizontalCentered="1"/>
  <pageMargins left="0.4330708661417323" right="0.1968503937007874" top="0.2362204724409449" bottom="0.47" header="0.1968503937007874" footer="0.15748031496062992"/>
  <pageSetup fitToHeight="16" horizontalDpi="600" verticalDpi="6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2024-06-25T12:36:33Z</cp:lastPrinted>
  <dcterms:created xsi:type="dcterms:W3CDTF">1996-10-08T23:32:33Z</dcterms:created>
  <dcterms:modified xsi:type="dcterms:W3CDTF">2024-06-25T12:36:51Z</dcterms:modified>
  <cp:category/>
  <cp:version/>
  <cp:contentType/>
  <cp:contentStatus/>
</cp:coreProperties>
</file>