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96" windowWidth="11340" windowHeight="6492" tabRatio="599" firstSheet="1" activeTab="1"/>
  </bookViews>
  <sheets>
    <sheet name="Лист1" sheetId="1" r:id="rId1"/>
    <sheet name="прил.6" sheetId="2" r:id="rId2"/>
  </sheets>
  <definedNames>
    <definedName name="_xlnm.Print_Titles" localSheetId="1">'прил.6'!$9:$10</definedName>
    <definedName name="_xlnm.Print_Area" localSheetId="1">'прил.6'!$A$1:$I$962</definedName>
  </definedNames>
  <calcPr fullCalcOnLoad="1"/>
</workbook>
</file>

<file path=xl/sharedStrings.xml><?xml version="1.0" encoding="utf-8"?>
<sst xmlns="http://schemas.openxmlformats.org/spreadsheetml/2006/main" count="4080" uniqueCount="935">
  <si>
    <t>Управление культуры и молодёжной политики администрации муниципального образования  Вязниковский район Владимирской области</t>
  </si>
  <si>
    <t>Муниципальные бюджетные дошкольные образовательные учреждения</t>
  </si>
  <si>
    <t>Муниципальное автономное дошкольное образовательное учреждение "Детский сад № 14 комбинированного вида"</t>
  </si>
  <si>
    <t>за счет районного бюджета (закупка товаров, работ и услуг для государственных (муниципальных) нужд)</t>
  </si>
  <si>
    <t>за счет межбюджетных трансфертов от муниципальных образований</t>
  </si>
  <si>
    <t>Финансовое управление администрации муниципального образования Вязниковский район Владимирской области</t>
  </si>
  <si>
    <t>Муниципальное казенное учреждение "Земельная палата  Вязниковского района Владимирской области"</t>
  </si>
  <si>
    <t>2200000000</t>
  </si>
  <si>
    <t>Расходы на обеспечение деятельности (оказание услуг) муниципального бюджетного  учреждения культуры Вязниковского района Владимирской области «Музей Песни ХХ века»</t>
  </si>
  <si>
    <t>Расходы на обеспечение деятельности (оказание услуг) муниципального бюджетного  учреждения культуры Вязниковского района Владимирской области «Мстерский художественный музей»</t>
  </si>
  <si>
    <t>Расходы на обеспечение деятельности (оказание услуг) муниципального бюджетного  учреждения культуры «Централизованная библиотечная система Вязниковского района Владимирской области», в том числе:</t>
  </si>
  <si>
    <t>Расходы на обеспечение деятельности (оказание услуг) муниципального  бюджетного учреждения дополнительного образования  «Детская школа искусств имени Л.И.Ошанина Вязниковского района»</t>
  </si>
  <si>
    <t>расходы на  обеспечение функций управления образования (иные бюджетные ассигнования)</t>
  </si>
  <si>
    <t xml:space="preserve">из них на передачу полномочий </t>
  </si>
  <si>
    <t>0409</t>
  </si>
  <si>
    <t xml:space="preserve"> - за счет иных межбюджетных трансфертов от муниципального образования Сарыевское</t>
  </si>
  <si>
    <t xml:space="preserve"> - за счет иных межбюджетных трансфертов от муниципального образования Степанцевское</t>
  </si>
  <si>
    <t>Вязниковского района</t>
  </si>
  <si>
    <t>0113</t>
  </si>
  <si>
    <t>1202</t>
  </si>
  <si>
    <t>1301</t>
  </si>
  <si>
    <t>1401</t>
  </si>
  <si>
    <t>1403</t>
  </si>
  <si>
    <t>1201</t>
  </si>
  <si>
    <t>0804</t>
  </si>
  <si>
    <t>0111</t>
  </si>
  <si>
    <t>Муниципальное бюджетное учреждение "Культурно-досуговый комплекс Вязниковского района Владимирской области"</t>
  </si>
  <si>
    <t>0501</t>
  </si>
  <si>
    <t>0314</t>
  </si>
  <si>
    <t>расходы на выплаты по оплате труда и обеспечение функций ЗАГСа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</si>
  <si>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и обеспечение функций ЗАГСа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</si>
  <si>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</si>
  <si>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за счёт резервных фондов администрации (резерв финансовых средств  на ликвидацию чрезвычайных ситуаций в муниципальном образовании Вязниковский район)</t>
  </si>
  <si>
    <t>Расходы на обслуживание муниципального долга</t>
  </si>
  <si>
    <t>расходы на развитие и обеспечение функционирования услуг связи и Интернета; обновление и содержание средств вычислительной техники (приобретение оргтехники и запасных частей); приобретение программного и лицензионного обеспечения (закупка товаров, работ и услуг для государственных (муниципальных) нужд)</t>
  </si>
  <si>
    <t xml:space="preserve">Расходы на предоставление межбюджетных трансфертов (иные межбюджетные трансферты) </t>
  </si>
  <si>
    <t>Расходы на обеспечение деятельности (оказание услуг) муниципального казенного учреждения «Земельная палата  Вязниковского района Владимирской области»</t>
  </si>
  <si>
    <t>3300082700</t>
  </si>
  <si>
    <t>Расходы на мероприятия по оздоровлению детей в каникулярное время в муниципальных  бюджетных общеобразовательных учреждениях</t>
  </si>
  <si>
    <t xml:space="preserve">Расходы на обеспечение деятельности (оказание услуг) муниципального казенного учреждения культуры «Финансово-организационный центр Вязниковского района Владимирской области» </t>
  </si>
  <si>
    <t>за счет районного бюджета (муниципальное казенное учреждение культуры "Финансово-организационный центр Вязниковского района Владимирской области")</t>
  </si>
  <si>
    <t>99А000Т190</t>
  </si>
  <si>
    <t>99А000Ц590</t>
  </si>
  <si>
    <t>99К000П590</t>
  </si>
  <si>
    <t>1000080150</t>
  </si>
  <si>
    <t>2200060400</t>
  </si>
  <si>
    <t>0400080090</t>
  </si>
  <si>
    <t>2400000000</t>
  </si>
  <si>
    <t>2400080710</t>
  </si>
  <si>
    <t>2500000000</t>
  </si>
  <si>
    <t>2500080720</t>
  </si>
  <si>
    <t>99К000Р590</t>
  </si>
  <si>
    <t>9990010240</t>
  </si>
  <si>
    <t>9990070150</t>
  </si>
  <si>
    <t>1100000000</t>
  </si>
  <si>
    <t>1100010160</t>
  </si>
  <si>
    <t>9990080200</t>
  </si>
  <si>
    <t>99А000Ф000</t>
  </si>
  <si>
    <t>99А000Ф110</t>
  </si>
  <si>
    <t>99А000Ф190</t>
  </si>
  <si>
    <t>1400000000</t>
  </si>
  <si>
    <t>9990080500</t>
  </si>
  <si>
    <t>9990070300</t>
  </si>
  <si>
    <t>9990070310</t>
  </si>
  <si>
    <t>9990070320</t>
  </si>
  <si>
    <t>9990070330</t>
  </si>
  <si>
    <t>9990070340</t>
  </si>
  <si>
    <t>9990070350</t>
  </si>
  <si>
    <t>9990070360</t>
  </si>
  <si>
    <t>9990070370</t>
  </si>
  <si>
    <t>99К000Я590</t>
  </si>
  <si>
    <t>3200000000</t>
  </si>
  <si>
    <t>99900S0150</t>
  </si>
  <si>
    <t>9990ГS0150</t>
  </si>
  <si>
    <t xml:space="preserve"> - софинансирование расходов по обеспечению доступности услуг общественного транспорта для отдельных категорий граждан в муниципальном сообщении в соответствии с соглашением о предоставлении субсидии</t>
  </si>
  <si>
    <t>99А000Ш110</t>
  </si>
  <si>
    <t>99А000Ш190</t>
  </si>
  <si>
    <t>99К000С590</t>
  </si>
  <si>
    <t>0100000000</t>
  </si>
  <si>
    <t>0100080010</t>
  </si>
  <si>
    <t>12000Ш1590</t>
  </si>
  <si>
    <t>1200000000</t>
  </si>
  <si>
    <t>12000Ш2590</t>
  </si>
  <si>
    <t>12000Ш3590</t>
  </si>
  <si>
    <t>0700000000</t>
  </si>
  <si>
    <t>0700080120</t>
  </si>
  <si>
    <t>12000Д0590</t>
  </si>
  <si>
    <t>12000Д1590</t>
  </si>
  <si>
    <t>12000Д2590</t>
  </si>
  <si>
    <t>12000Д3590</t>
  </si>
  <si>
    <t>12000Д4590</t>
  </si>
  <si>
    <t>12000Д5590</t>
  </si>
  <si>
    <t>12000Д6590</t>
  </si>
  <si>
    <t>12000Д7590</t>
  </si>
  <si>
    <t>12000М0590</t>
  </si>
  <si>
    <t>12000М1590</t>
  </si>
  <si>
    <t>12000М2590</t>
  </si>
  <si>
    <t>12000М3590</t>
  </si>
  <si>
    <t>12000Б0590</t>
  </si>
  <si>
    <t>12000Б1590</t>
  </si>
  <si>
    <t>12000Б2590</t>
  </si>
  <si>
    <t>12000Б3590</t>
  </si>
  <si>
    <t>12000Б4590</t>
  </si>
  <si>
    <t>12000Б5590</t>
  </si>
  <si>
    <t>12000Б6590</t>
  </si>
  <si>
    <t>12000Б7590</t>
  </si>
  <si>
    <t>0800000000</t>
  </si>
  <si>
    <t>1200070220</t>
  </si>
  <si>
    <t>99А000М000</t>
  </si>
  <si>
    <t>99А000М110</t>
  </si>
  <si>
    <t>99А000М190</t>
  </si>
  <si>
    <t>99К000Ф590</t>
  </si>
  <si>
    <t>0900000000</t>
  </si>
  <si>
    <t>0900081140</t>
  </si>
  <si>
    <t>0900082140</t>
  </si>
  <si>
    <t>0900083140</t>
  </si>
  <si>
    <t>0900084140</t>
  </si>
  <si>
    <t>0900085140</t>
  </si>
  <si>
    <t>0900086140</t>
  </si>
  <si>
    <t>0900087140</t>
  </si>
  <si>
    <t>0500000000</t>
  </si>
  <si>
    <t>1300081170</t>
  </si>
  <si>
    <t>вознаграждение приемного родителя</t>
  </si>
  <si>
    <t>012</t>
  </si>
  <si>
    <t xml:space="preserve"> - за счет иных межбюджетных трансфертов от муниципального образования Октябрьское</t>
  </si>
  <si>
    <t>Расходы на обеспечение деятельности (оказание услуг) муниципального  казённого учреждения «Центр поддержки предпринимательства Вязниковского района»</t>
  </si>
  <si>
    <t>расходы на выплаты по оплате труда  КУМИиЗ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</si>
  <si>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Муниципальное автономное образовательное учреждение дополнительного образования детей "Дворец спорта для детей и юношества"</t>
  </si>
  <si>
    <t>Муниципальное казённое учреждение  "Управление сельского хозяйства Вязниковского района Владимирской области"</t>
  </si>
  <si>
    <t>7</t>
  </si>
  <si>
    <t>выплаты приемной семье на содержание  подопечных детей</t>
  </si>
  <si>
    <t>выплаты семьям опекунов на содержание подопечных детей</t>
  </si>
  <si>
    <t>из них</t>
  </si>
  <si>
    <t>Дворцы и дома культуры, прочие учреждения культуры</t>
  </si>
  <si>
    <t>расходы на выплаты по оплате труда  управления культуры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</si>
  <si>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управления культуры и молодежной политики (закупка товаров, работ и услуг для государственных (муниципальных) нужд)</t>
  </si>
  <si>
    <t>Управление образования администрации муниципального образования Вязниковский район Владимирской области</t>
  </si>
  <si>
    <t>1003</t>
  </si>
  <si>
    <t>0106</t>
  </si>
  <si>
    <t>3</t>
  </si>
  <si>
    <t>глава</t>
  </si>
  <si>
    <t>0103</t>
  </si>
  <si>
    <t>0104</t>
  </si>
  <si>
    <t xml:space="preserve">            Наименование расходов</t>
  </si>
  <si>
    <t>в том числе:</t>
  </si>
  <si>
    <t>4</t>
  </si>
  <si>
    <t>000</t>
  </si>
  <si>
    <t>0405</t>
  </si>
  <si>
    <t>0701</t>
  </si>
  <si>
    <t>0702</t>
  </si>
  <si>
    <t>0707</t>
  </si>
  <si>
    <t>0709</t>
  </si>
  <si>
    <t>0801</t>
  </si>
  <si>
    <t>1004</t>
  </si>
  <si>
    <t>1001</t>
  </si>
  <si>
    <t>0000</t>
  </si>
  <si>
    <t>к решению Совета народных депутатов</t>
  </si>
  <si>
    <t>0502</t>
  </si>
  <si>
    <t>раздел, подраздел</t>
  </si>
  <si>
    <t>целевая статья</t>
  </si>
  <si>
    <t>вид расхода</t>
  </si>
  <si>
    <t>Музеи и постоянные выставки</t>
  </si>
  <si>
    <t>Библиотеки</t>
  </si>
  <si>
    <t>№ п/п</t>
  </si>
  <si>
    <t>5</t>
  </si>
  <si>
    <t>6</t>
  </si>
  <si>
    <t>(тыс.руб.)</t>
  </si>
  <si>
    <t>Администрация муниципального образования Вязниковский район Владимирской области</t>
  </si>
  <si>
    <t xml:space="preserve">Администрация  Вязниковского района </t>
  </si>
  <si>
    <t>002</t>
  </si>
  <si>
    <t xml:space="preserve"> - муниципальному образованию Октябрьское</t>
  </si>
  <si>
    <t xml:space="preserve"> - муниципальному образованию Паустовское</t>
  </si>
  <si>
    <t>800</t>
  </si>
  <si>
    <t>700</t>
  </si>
  <si>
    <t>500</t>
  </si>
  <si>
    <t>600</t>
  </si>
  <si>
    <t>расходы на  обеспечение функций КУМИиЗ (закупка товаров, работ и услуг для государственных (муниципальных) нужд)</t>
  </si>
  <si>
    <t>расходы на  обеспечение функций КУМИиЗ (иные бюджетные ассигнования)</t>
  </si>
  <si>
    <t xml:space="preserve"> - расходы на материально-техническое обеспечение муниципальной службы, создание оптимальных условий для результативной и высокоэффективной служебной деятельности персонала, улучшение условий труда</t>
  </si>
  <si>
    <t xml:space="preserve"> - расходы на повышение квалификации обучения муниципальных служащих администрации района</t>
  </si>
  <si>
    <t>3500082550</t>
  </si>
  <si>
    <t xml:space="preserve"> -представительские расходы и участие в мероприятиях Ассоциации "Совет муниципальных образований Владимирской области"</t>
  </si>
  <si>
    <t>3500081550</t>
  </si>
  <si>
    <t>Расходы на обеспечение деятельности (оказание услуг) муниципального бюджетного учреждения «Культурно-досуговый комплекс Вязниковского района Владимирской области», в том числе:</t>
  </si>
  <si>
    <t>Расходы на обеспечение деятельности (оказание услуг) муниципального бюджетного  учреждения культуры Вязниковского района Владимирской области «Вязниковский историко-художественный музей»</t>
  </si>
  <si>
    <t>расходы на выплаты по оплате труда администрации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</si>
  <si>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администрации (закупка товаров, работ и услуг для государственных (муниципальных) нужд)</t>
  </si>
  <si>
    <t>расходы на  обеспечение функций администрации (иные бюджетные ассигнования)</t>
  </si>
  <si>
    <t xml:space="preserve">Расходы на выплаты по оплате труда главы местной администрации </t>
  </si>
  <si>
    <t>расходы на развитие и обеспечение функционирования услуг связи и Интернета; обновление и содержание средств вычислительной техники (приобретение оргтехники и запасных частей); приобретение программного и лицензионного обеспечения (предоставление субсидий бюджетным, автономным учреждениям и иным некоммерческим организациям)</t>
  </si>
  <si>
    <t>0410</t>
  </si>
  <si>
    <t xml:space="preserve">Расходы по предоставлению льгот за проезд отдельным категориям граждан </t>
  </si>
  <si>
    <t>за счет районного бюджета</t>
  </si>
  <si>
    <t>3800000000</t>
  </si>
  <si>
    <t>Расходы на развитие и организацию эксплуатации системы обеспечения вызова экстренных оперативных служб по единому номеру "112"</t>
  </si>
  <si>
    <t>закупка товаров, работ и услуг для государственных (муниципальных) нужд</t>
  </si>
  <si>
    <t>расходы на выплаты по оплате труда  управления физической культуры и спорта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</si>
  <si>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расходы на развитие и обеспечение функционирования услуг связи и Интернета; обновление и содержание средств вычислительной техники (приобретение оргтехники и запасных частей); приобретение программного и лицензионного обеспечения </t>
  </si>
  <si>
    <t>0700</t>
  </si>
  <si>
    <t>иные бюджетные ассигнования</t>
  </si>
  <si>
    <t>в том числе  расходы  по соглашениям на передачу полномочий</t>
  </si>
  <si>
    <t>300</t>
  </si>
  <si>
    <t>400</t>
  </si>
  <si>
    <t>из них на софинансирование расходных обязательств,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из областного бюджета</t>
  </si>
  <si>
    <t>Совет народных депутатов Вязниковского района Владимирской области</t>
  </si>
  <si>
    <t>Управление строительства и архитектуры администрации Вязниковского района Владимирской области</t>
  </si>
  <si>
    <t>001</t>
  </si>
  <si>
    <t xml:space="preserve"> - муниципальному образованию Сарыевское</t>
  </si>
  <si>
    <t xml:space="preserve"> - за счет иных межбюджетных трансфертов от муниципального образования Паустовское</t>
  </si>
  <si>
    <t xml:space="preserve"> - за счет районного бюджета для муниципального образования  Паустовское</t>
  </si>
  <si>
    <t xml:space="preserve"> - за счет районного бюджета для  муниципального образования  Сарыевское</t>
  </si>
  <si>
    <t xml:space="preserve"> - за счет районного бюджета для муниципального образования  Степанцевское</t>
  </si>
  <si>
    <t xml:space="preserve">Обеспечение равной доступности услуг общественного транспорта для отдельных категорий граждан </t>
  </si>
  <si>
    <t>003</t>
  </si>
  <si>
    <t>0412</t>
  </si>
  <si>
    <t xml:space="preserve"> - за счет иных межбюджетных трансфертов от муниципального образования поселок Мстера</t>
  </si>
  <si>
    <t xml:space="preserve"> - за счет субсидии из федерального бюджета</t>
  </si>
  <si>
    <t xml:space="preserve"> - за счет субсидии из областного бюджета</t>
  </si>
  <si>
    <t>расходы на организацию питания в муниципальных бюджетных дошкольных образовательных учреждениях</t>
  </si>
  <si>
    <t>расходы на организацию питания в муниципальном автономном дошкольном образовательном учреждении «Детский сад № 14 комбинированного вида»</t>
  </si>
  <si>
    <t>расходы на организацию питания в муниципальных  бюджетных общеобразовательных учреждениях</t>
  </si>
  <si>
    <t>Расходы на обеспечение деятельности (оказание услуг)  муниципального автономного образовательного учреждения дополнительного образования детей «Дворец спорта для детей и юношества»</t>
  </si>
  <si>
    <t>Расходы на обеспечение деятельности (оказание услуг) муниципального  бюджетного учреждения Вязниковского района Владимирской области «Ремонтно-эксплуатационный участок «Сантехремонт»</t>
  </si>
  <si>
    <t>Расходы на обеспечение деятельности (оказание услуг) муниципального  бюджетного учреждения Вязниковского района «Организационно-методический центр»</t>
  </si>
  <si>
    <t>1000000000</t>
  </si>
  <si>
    <t>999001М150</t>
  </si>
  <si>
    <t>2100070360</t>
  </si>
  <si>
    <t>2100070370</t>
  </si>
  <si>
    <t>Расходы на предоставление иных межбюджетных трансфертов на содержание дорог в соответствии с заключенными соглашениями по передаче полномочий</t>
  </si>
  <si>
    <t>2100070340</t>
  </si>
  <si>
    <t>2100070350</t>
  </si>
  <si>
    <t>Расходы на содержание ребенка в семье опекуна и приемной семье, а также вознаграждение, причитающееся приемному родителю  за счет субвенции из областного бюджета  (на приобретение оздоровительных путевок в приемных семьях и семьях опекунов)</t>
  </si>
  <si>
    <t>99А0059300</t>
  </si>
  <si>
    <t xml:space="preserve">расходы на мероприятия по ремонту автомобильных дорог в границах сельских поселений </t>
  </si>
  <si>
    <t xml:space="preserve">Расходы на обеспечение деятельности (оказание услуг)  муниципальных бюджетных образовательных учреждений дополнительного образования детей </t>
  </si>
  <si>
    <t>в том числе на софинансирование расходов на заработную плату педагогических работников за счет средств местного бюджета</t>
  </si>
  <si>
    <t xml:space="preserve">Всего расходов </t>
  </si>
  <si>
    <t xml:space="preserve"> - за счет районного бюджета</t>
  </si>
  <si>
    <t>за счет областного бюджета</t>
  </si>
  <si>
    <t xml:space="preserve"> - муниципальному образованию  поселок Никологоры</t>
  </si>
  <si>
    <t>Расходы за счёт резервных фондов администрации (резервный фонд администрации муниципального образования  Вязниковский район)</t>
  </si>
  <si>
    <t xml:space="preserve">            долевое софинансирование расходных обязательств,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t>
  </si>
  <si>
    <t>расходы на выплаты по оплате труда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</si>
  <si>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</si>
  <si>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деятельности (оказание услуг) муниципального  бюджетного образовательного учреждения дополнительного образования детей «Мстерская сельская детская школа искусств»</t>
  </si>
  <si>
    <t>Расходы на обеспечение деятельности (оказание услуг) муниципального  бюджетного образовательного учреждения дополнительного образования сферы культуры «Никологорская детская школа искусств»</t>
  </si>
  <si>
    <t>Обеспечение деятельности комиссии по делам несовершеннолетних и защите их прав за счет субвенции из областного бюджета</t>
  </si>
  <si>
    <t>Реализация отдельных государственных полномочий по вопросам административного законодательства за счет субвенции из областного бюджета</t>
  </si>
  <si>
    <t>1</t>
  </si>
  <si>
    <t>2</t>
  </si>
  <si>
    <t>расходы на мероприятия в рамках программы за счет иных межбюджетных трансфертов от муниципального образования город Вязники</t>
  </si>
  <si>
    <t xml:space="preserve"> - расходы на мероприятия по капитальному ремонту многоквартирных домов за счет иных межбюджетных трансфертов от муниципального образования город Вязники</t>
  </si>
  <si>
    <t>софинансирование расходов в рамках программы по формированию современной городской среды за счет иных межбюджетных трансфертов от муниципального образования город Вязники ("Благоустройство наиболее посещаемых муниципальных территорий общего пользования населенных пунктов")</t>
  </si>
  <si>
    <t>Расходы на уборку несанкционированных свалок за счет иных межбюджетных трансфертов от муниципального образования город Вязники</t>
  </si>
  <si>
    <t>Расходы по предоставлению льгот за проезд отдельным категориям граждан за счет иных межбюджетных трансфертов от муниципального образования город Вязники</t>
  </si>
  <si>
    <t>Расходы на денежные выплаты лицам, которым присвоено звание «Почетный гражданин города Вязники» за счет иных межбюджетных трансфертов от муниципального образования город Вязники</t>
  </si>
  <si>
    <t>Расходы на субсидию гражданам для оказания дополнительных мер социальной поддержки, направленных на соблюдение предельного (максимального) индекса изменения размера платы в размере 18% за счет иных межбюджетных трансфертов от муниципального образования город Вязники</t>
  </si>
  <si>
    <t>из них на обеспечение общеобразовательных учреждений доступностью Интернета учителей, ведущих дистанционное обучение детей - инвалидов</t>
  </si>
  <si>
    <t xml:space="preserve"> - за счет иных межбюджетных трансфертов от муниципального образования  Октябрьское</t>
  </si>
  <si>
    <t xml:space="preserve"> - за счет иных межбюджетных трансфертов от муниципального образования  Паустовское</t>
  </si>
  <si>
    <t>в том числе за счет средств областного бюджета</t>
  </si>
  <si>
    <t>из них:</t>
  </si>
  <si>
    <t>Расходы на содержание ребенка в семье опекуна и приемной семье, а также вознаграждение, причитающееся приемному родителю  за счет субвенции из областного бюджета</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</si>
  <si>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счёт субвенции</t>
  </si>
  <si>
    <t xml:space="preserve"> - расходы на мероприятия по содержанию и капитальному ремонту муниципального имущества закупка товаров, работ и услуг для государственных (муниципальных) нужд</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</si>
  <si>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</si>
  <si>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социальное обеспечение и иные выплаты населению</t>
  </si>
  <si>
    <t>807</t>
  </si>
  <si>
    <t>Муниципальное бюджетное  учреждение культуры Вязниковского района Владимирской области "Мстерский художественный музей"</t>
  </si>
  <si>
    <t xml:space="preserve">Управление культуры и молодёжной политики администрации муниципального образования  Вязниковский район Владимирской области </t>
  </si>
  <si>
    <t xml:space="preserve">Управление физической культуры и спорта администрации муниципального образования  Вязниковский район Владимирской области </t>
  </si>
  <si>
    <t>Расходы на мероприятия по оздоровлению детей в каникулярное время в муниципальном автономном образовательном учреждении дополнительного образования детей «Дворец спорта для детей и юношества»</t>
  </si>
  <si>
    <t>расходы на организацию временного трудоустройства несовершеннолетних граждан по муниципальным  бюджетным общеобразовательным учреждениям</t>
  </si>
  <si>
    <t xml:space="preserve">расходы на организацию временного трудоустройства несовершеннолетних граждан по муниципальным бюджетным образовательным учреждениям дополнительного образования детей </t>
  </si>
  <si>
    <t>расходы на выплаты по оплате труда  управления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</si>
  <si>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управления образования (закупка товаров, работ и услуг для государственных (муниципальных) нужд)</t>
  </si>
  <si>
    <t>360000А590</t>
  </si>
  <si>
    <t>360000Ф590</t>
  </si>
  <si>
    <t>360000Ч590</t>
  </si>
  <si>
    <t>Расходы на социальную поддержку детей-инвалидов дошкольного возраста за счет субвенции из областного бюджета</t>
  </si>
  <si>
    <t xml:space="preserve"> - поселок Мстера (муниципальное бюджетное  учреждение культуры Вязниковского района Владимирской области "Мстерский художественный музей")</t>
  </si>
  <si>
    <t xml:space="preserve">за счет районного бюджета (управление культуры и молодёжной политики) </t>
  </si>
  <si>
    <t>социальное обеспечение и иные выплаты гражданам</t>
  </si>
  <si>
    <t xml:space="preserve">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счет субвенции из областного бюджета </t>
  </si>
  <si>
    <t>3500000000</t>
  </si>
  <si>
    <t>3500010260</t>
  </si>
  <si>
    <t xml:space="preserve"> - расходы на доплаты к пенсиям </t>
  </si>
  <si>
    <t xml:space="preserve">                 на 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01 июня 2012 года № 761 "О Национальной стратегии действий в интересах детей на 2012-2017 годы"</t>
  </si>
  <si>
    <t>Муниципальное  бюджетное образовательное учреждение дополнительного образования сферы культуры "Никологорская детская школа искусств"</t>
  </si>
  <si>
    <t xml:space="preserve"> - софинансирование расходов по разработке градостроительной документации </t>
  </si>
  <si>
    <t>3400000000</t>
  </si>
  <si>
    <t>3400080420</t>
  </si>
  <si>
    <t>Расходы на создание и содержание запасов средств индивидуальной защиты населения</t>
  </si>
  <si>
    <t>3300083700</t>
  </si>
  <si>
    <t>Расходы на создание современной учебной базы для подготовки органов управления и личного состава формирований</t>
  </si>
  <si>
    <t>3300084700</t>
  </si>
  <si>
    <t>0605</t>
  </si>
  <si>
    <t>999008Г540</t>
  </si>
  <si>
    <t xml:space="preserve"> - софинансирование за счет местного бюджета</t>
  </si>
  <si>
    <t>1006</t>
  </si>
  <si>
    <t>0800</t>
  </si>
  <si>
    <t xml:space="preserve"> - за счет федерального бюджета</t>
  </si>
  <si>
    <t xml:space="preserve"> - за счет областного бюджета</t>
  </si>
  <si>
    <t>4000000000</t>
  </si>
  <si>
    <t>320008Г790</t>
  </si>
  <si>
    <t>2100070300</t>
  </si>
  <si>
    <t>Муниципальное бюджетное образовательное учреждение дополнительного образования детей "Мстерская сельская детская школа искусств"</t>
  </si>
  <si>
    <t>Муниципальное  бюджетное учреждение культуры Вязниковского района Владимирской области "Музей Песни ХХ века"</t>
  </si>
  <si>
    <t>Муниципальное бюджетное  учреждение культуры Вязниковского района Владимирской области "Вязниковский историко-художественный музей"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</si>
  <si>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</si>
  <si>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200</t>
  </si>
  <si>
    <t>Управление физической культуры и спорта администрации муниципального образования  Вязниковский район Владимирской области</t>
  </si>
  <si>
    <t>009</t>
  </si>
  <si>
    <t>1105</t>
  </si>
  <si>
    <t xml:space="preserve"> - за счет иных межбюджетных трансфертов от муниципального образования  Сарыевское</t>
  </si>
  <si>
    <t>Обеспечение деятельности финансового управления</t>
  </si>
  <si>
    <t>Содержание аппарата управления образования администрации Вязниковского района</t>
  </si>
  <si>
    <t>Сельские музыкальные школы</t>
  </si>
  <si>
    <t>Внешкольные учреждения</t>
  </si>
  <si>
    <t>Муниципальное бюджетное учреждение культуры "Централизованная библиотечная система Вязниковского района Владимирской области"</t>
  </si>
  <si>
    <t>расходы на выплаты по оплате труда и обеспечение функций по региональному государственному жилищному надзору и лицензионному контролю  за счет субвенции из областного бюджета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</si>
  <si>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3300081700</t>
  </si>
  <si>
    <t>270008Г740</t>
  </si>
  <si>
    <t>280008Г750</t>
  </si>
  <si>
    <t>2900000000</t>
  </si>
  <si>
    <t>290008Г760</t>
  </si>
  <si>
    <t>300008Г770</t>
  </si>
  <si>
    <t>99А0071370</t>
  </si>
  <si>
    <t>Расходы на осуществление отдельных государственных полномочий по региональному государственному жилищному надзору и лицензионному контролю за счет субвенции из областного бюджета</t>
  </si>
  <si>
    <t>999006Г520</t>
  </si>
  <si>
    <t>99А0070070</t>
  </si>
  <si>
    <t>0500080100</t>
  </si>
  <si>
    <t>0600080110</t>
  </si>
  <si>
    <t>99А000Ш000</t>
  </si>
  <si>
    <t>Школы-детские сады, школы начальные, неполные средние и средние</t>
  </si>
  <si>
    <t>Расходы на обеспечение деятельности (оказание услуг) муниципального казённого учреждения «Управление сельского хозяйства Вязниковского района Владимирской области»</t>
  </si>
  <si>
    <t>расходы на выплаты по оплате труда Совета народных депутатов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</si>
  <si>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3500080550</t>
  </si>
  <si>
    <t>330000Г590</t>
  </si>
  <si>
    <t>3300080700</t>
  </si>
  <si>
    <t xml:space="preserve"> - софинансирование расходов в сферах молодежной политики, дополнительного образования, библиотечного обслуживания на мероприятия по предупреждению терроризма и экстремизма </t>
  </si>
  <si>
    <t>3800081240</t>
  </si>
  <si>
    <t xml:space="preserve"> - расходы на обеспечение равной доступности услуг общественного транспорта для отдельных категорий граждан</t>
  </si>
  <si>
    <t>муниципальное бюджетное  учреждение культуры Вязниковского района Владимирской области "Мстерский художественный музей"</t>
  </si>
  <si>
    <t>100</t>
  </si>
  <si>
    <t>за счет средств федерального бюджета</t>
  </si>
  <si>
    <t>0503</t>
  </si>
  <si>
    <t>99Г0070150</t>
  </si>
  <si>
    <t>999001Г150</t>
  </si>
  <si>
    <t>999001Г240</t>
  </si>
  <si>
    <t>999001Г270</t>
  </si>
  <si>
    <t>999001Г290</t>
  </si>
  <si>
    <t xml:space="preserve"> - расходы на мероприятия по капитальному ремонту многоквартирных домов (закупка товаров, работ и услуг для государственных (муниципальных) нужд)</t>
  </si>
  <si>
    <t xml:space="preserve"> - муниципальному образованию Степанцевское</t>
  </si>
  <si>
    <t>0703</t>
  </si>
  <si>
    <t>расходы на выплаты по оплате труда  и обеспечение функций комиссии по вопросам административного законодательства за счет субвенции из областного бюджета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</si>
  <si>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и обеспечение функций комиссии по вопросам административного законодательства за счет субвенции из областного бюджета (закупка товаров, работ и услуг для государственных (муниципальных) нужд)</t>
  </si>
  <si>
    <t>расходы на выплаты по оплате труда  и обеспечение функций комиссии по вопросам административного законодательства за счет субвенции из областного бюджета (иные бюджетные ассигнования)</t>
  </si>
  <si>
    <t>расходы на выплаты по оплате труда и обеспечение функций комиссии по делам несовершеннолетних и защите их прав за счет субвенции из областного бюджета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</si>
  <si>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и обеспечение функций комиссии по делам несовершеннолетних и защите их прав за счет субвенции из областного бюджета (закупка товаров, работ и услуг для государственных (муниципальных) нужд)</t>
  </si>
  <si>
    <t>24Г0080710</t>
  </si>
  <si>
    <t xml:space="preserve"> - расходы в сферах молодежной политики, дополнительного образования, библиотечного обслуживания на мероприятия по предупреждению терроризма и экстремизма за счет субсидии из областного бюджета</t>
  </si>
  <si>
    <t>0500071290</t>
  </si>
  <si>
    <t>05000S1290</t>
  </si>
  <si>
    <t>расходы на выплаты по оплате труда  управления строительства и архитектуры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</si>
  <si>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управления строительства и архитектуры (закупка товаров, работ и услуг для государственных (муниципальных) нужд)</t>
  </si>
  <si>
    <t>расходы на  обеспечение функций управления строительства и архитектуры (иные бюджетные ассигнования)</t>
  </si>
  <si>
    <t>0000000000</t>
  </si>
  <si>
    <t>99А000С000</t>
  </si>
  <si>
    <t>99А000С110</t>
  </si>
  <si>
    <t>99А000С190</t>
  </si>
  <si>
    <t>99А000А000</t>
  </si>
  <si>
    <t>99А000А110</t>
  </si>
  <si>
    <t>99А000А190</t>
  </si>
  <si>
    <t>99А000Г110</t>
  </si>
  <si>
    <t>99А0070020</t>
  </si>
  <si>
    <t>99А0070010</t>
  </si>
  <si>
    <t>99А000К000</t>
  </si>
  <si>
    <t>99А000К110</t>
  </si>
  <si>
    <t>99А000К190</t>
  </si>
  <si>
    <t>2100000000</t>
  </si>
  <si>
    <t>210008С290</t>
  </si>
  <si>
    <t>1400080180</t>
  </si>
  <si>
    <t>99А000Т000</t>
  </si>
  <si>
    <t>99А000Т110</t>
  </si>
  <si>
    <t>3600000000</t>
  </si>
  <si>
    <t>Расходы на обеспечение деятельности (оказание услуг) муниципального  казенного учреждения «Управление районного хозяйства Вязниковского района Владимирской области»</t>
  </si>
  <si>
    <t xml:space="preserve"> - за счет иных межбюджетных трансфертов от муниципального образования поселок Никологоры</t>
  </si>
  <si>
    <t>1300000000</t>
  </si>
  <si>
    <t>1300082170</t>
  </si>
  <si>
    <t>1300083170</t>
  </si>
  <si>
    <t>99А000У000</t>
  </si>
  <si>
    <t>99А000У110</t>
  </si>
  <si>
    <t>99А000У190</t>
  </si>
  <si>
    <t>99К000Э590</t>
  </si>
  <si>
    <t>99Б000Э590</t>
  </si>
  <si>
    <t>99Б000М590</t>
  </si>
  <si>
    <t>расходы на мероприятия в рамках программы (закупка товаров, работ и услуг для государственных (муниципальных) нужд)</t>
  </si>
  <si>
    <t>расходы на  обеспечение функций Совета народных депутатов (закупка товаров, работ и услуг для государственных (муниципальных) нужд)</t>
  </si>
  <si>
    <t>расходы на  обеспечение функций Совета народных депутатов (иные бюджетные ассигнования)</t>
  </si>
  <si>
    <t>Комитет по управлению  муниципальным имуществом и землеустройству администрации Вязниковского района</t>
  </si>
  <si>
    <t>006</t>
  </si>
  <si>
    <t>в том числе выплаты патронатной семье на содержание подопечных детей</t>
  </si>
  <si>
    <t>в том числе вознаграждение патронатного родителя</t>
  </si>
  <si>
    <t>расходы на выплаты по оплате труда и обеспечение функций комиссии по делам несовершеннолетних и защите их прав за счет субвенции из областного бюджета (иные бюджетные ассигнования)</t>
  </si>
  <si>
    <t>Расходы на обеспечение деятельности (оказание услуг) муниципального автономного учреждения муниципального образования Вязниковский район Владимирской области "Центр развития туризма Вязниковского района"</t>
  </si>
  <si>
    <t>Расходы на обеспечение деятельности (оказание услуг) муниципального  казенного учреждения Вязниковского района Владимирской области «Центр экономики и финансов учреждений системы образования»</t>
  </si>
  <si>
    <t xml:space="preserve"> - за счет иных межбюджетных трансфертов от муниципального образования  Степанцевское</t>
  </si>
  <si>
    <t xml:space="preserve"> - муниципальному образованию поселок Мстера</t>
  </si>
  <si>
    <t>1101</t>
  </si>
  <si>
    <t>0505</t>
  </si>
  <si>
    <t xml:space="preserve"> - за счет районного бюджета для муниципального образования  Октябрьское</t>
  </si>
  <si>
    <t xml:space="preserve"> -  расходы на мероприятия в рамках программы за счет иных межбюджетных трансфертов от муниципального образования поселок Мстера</t>
  </si>
  <si>
    <t xml:space="preserve"> -  расходы на мероприятия в рамках программы за счет иных межбюджетных трансфертов от муниципального образования   Октябрьское</t>
  </si>
  <si>
    <t xml:space="preserve"> -  расходы на мероприятия в рамках программы за счет иных межбюджетных трансфертов от муниципального образования  Сарыевское</t>
  </si>
  <si>
    <t xml:space="preserve"> -  расходы на мероприятия в рамках программы за счет иных межбюджетных трансфертов от муниципального образования  Степанцевское</t>
  </si>
  <si>
    <t xml:space="preserve"> -  расходы на мероприятия в рамках программы за счет иных межбюджетных трансфертов от муниципального образования  поселок Никологоры</t>
  </si>
  <si>
    <t xml:space="preserve"> -  расходы на мероприятия в рамках программы за счет иных межбюджетных трансфертов от муниципального образования Паустовское</t>
  </si>
  <si>
    <t>расходы на обеспечение функций управления физической культуры и спорта (закупка товаров, работ и услуг для государственных (муниципальных) нужд)</t>
  </si>
  <si>
    <t>расходы на обеспечение функций управления физической культуры и спорта (иные бюджетные ассигнования)</t>
  </si>
  <si>
    <t>cоциальное обеспечение и иные выплаты населению</t>
  </si>
  <si>
    <t xml:space="preserve"> - софинансирование  за счет местного бюджета</t>
  </si>
  <si>
    <t>0600000000</t>
  </si>
  <si>
    <t>99А000В590</t>
  </si>
  <si>
    <t>Расходы на обеспечение деятельности (оказание услуг) муниципального автономного учреждения Вязниковского района Владимирской области «Вязники-медиагрупп»</t>
  </si>
  <si>
    <t xml:space="preserve"> -  муниципальное  казенное учреждение Вязниковского района Владимирской области «Центр экономики и финансов учреждений системы образования»</t>
  </si>
  <si>
    <t xml:space="preserve"> - аппарат управления образования администрации Вязниковского района</t>
  </si>
  <si>
    <t>400F255552</t>
  </si>
  <si>
    <t xml:space="preserve"> - муниципальному образованию город Вязники</t>
  </si>
  <si>
    <t xml:space="preserve"> - муниципальному образованию  город Вязники</t>
  </si>
  <si>
    <t>расходы на обеспечение деятельности (оказание услуг) муниципального  бюджетного учреждения «Клуб физической подготовки «Атлет» Вязниковского района Владимирской области» (за счёт иных межбюджетных трансфертов от муниципального образования город Вязники)</t>
  </si>
  <si>
    <t>расходы на обеспечение деятельности (оказание услуг) муниципального  бюджетного учреждения «Физкультурно-спортивный комплекс Вязниковского района Владимирской области» (за счёт иных межбюджетных трансфертов от муниципального образования город Вязники)</t>
  </si>
  <si>
    <t>расходы на обеспечение деятельности (оказание услуг) муниципального  бюджетного учреждения «Спортивно-оздоровительный комплекс "Чемпион" Вязниковского района Владимирской области» (за счёт иных межбюджетных трансфертов от муниципального образования  город Вязники)</t>
  </si>
  <si>
    <t>Расходы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  за счет субвенции из областного бюджета</t>
  </si>
  <si>
    <t xml:space="preserve">расходы на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 </t>
  </si>
  <si>
    <t>0500071680</t>
  </si>
  <si>
    <t>0500001680</t>
  </si>
  <si>
    <t>05000S1680</t>
  </si>
  <si>
    <t xml:space="preserve"> - расходы на мероприятия в рамках программы за счет иных межбюджетных трансфертов от муниципального образования город Вязники</t>
  </si>
  <si>
    <t>за счет иных межбюджетных трансфертов от муниципального образования город Вязники (предоставление субсидий бюджетным, автономным учреждениям и иным некоммерческим организациям)</t>
  </si>
  <si>
    <t xml:space="preserve"> - за счет иных межбюджетных трансфертов от муниципального образования город Вязники</t>
  </si>
  <si>
    <t xml:space="preserve"> - город Вязники</t>
  </si>
  <si>
    <t>Муниципальные  бюджетные общеобразовательные учреждения</t>
  </si>
  <si>
    <t>расходы на выплаты по оплате труда и обеспечение функций ЗАГСа (иные бюджетные ассигнования)</t>
  </si>
  <si>
    <t>0800080130</t>
  </si>
  <si>
    <t>8</t>
  </si>
  <si>
    <t>0107</t>
  </si>
  <si>
    <t xml:space="preserve"> - софинансирование  за счет иных межбюджетных трансфертов от муниципального образования город Вязники</t>
  </si>
  <si>
    <t>0408</t>
  </si>
  <si>
    <t>Расходы на оплату перевозок по регулируемым муниципальным маршрутам регулярных перевозок частично оплачиваемых за счет местного бюджета</t>
  </si>
  <si>
    <t>9990080600</t>
  </si>
  <si>
    <t>9</t>
  </si>
  <si>
    <t>0105</t>
  </si>
  <si>
    <t>4200000000</t>
  </si>
  <si>
    <t>Расходы на обеспечение деятельности (оказание услуг) организаций  дошкольного образования, в том числе мероприятия по обеспечению безопасности</t>
  </si>
  <si>
    <t>в том числе</t>
  </si>
  <si>
    <t xml:space="preserve">Расходы на обеспечение государственных гарантий реализации прав на получение общедоступного и бесплатного дошкольного образования  за счет субвенции из областного бюджета </t>
  </si>
  <si>
    <t>Расходы на обеспечение деятельности (оказание услуг) муниципальных  бюджетных общеобразовательных школ в том числе мероприятия по обеспечению безопасности</t>
  </si>
  <si>
    <t>Расходы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(Частное общеобразовательное учреждение "Православная гимназия имени преподобного Серафима Саровского")</t>
  </si>
  <si>
    <t>Приобретение транспортных средств для организации бесплатной перевозки обучающихся в муниципальных образовательных организациях, реализующих основные общеобразовательные программы</t>
  </si>
  <si>
    <t xml:space="preserve">Расходы на обеспечение персонифицированного финансирования дополнительного образования детей </t>
  </si>
  <si>
    <t>Основное мероприятие "Обеспечение доступности и качества дошкольного образования"</t>
  </si>
  <si>
    <t>4200100000</t>
  </si>
  <si>
    <t>42001Д0590</t>
  </si>
  <si>
    <t>42001ДБ590</t>
  </si>
  <si>
    <t>42001ДА590</t>
  </si>
  <si>
    <t>4200171830</t>
  </si>
  <si>
    <t>4200170540</t>
  </si>
  <si>
    <t>4200170560</t>
  </si>
  <si>
    <t>Основное мероприятие "Обеспечение доступности и качества общего образования, в том числе онлайн-образования"</t>
  </si>
  <si>
    <t>4200200000</t>
  </si>
  <si>
    <t>4200271830</t>
  </si>
  <si>
    <t>42002ШБ590</t>
  </si>
  <si>
    <t>4200270480</t>
  </si>
  <si>
    <t>4200253031</t>
  </si>
  <si>
    <t>4200300000</t>
  </si>
  <si>
    <t>42003ВБ590</t>
  </si>
  <si>
    <t>42003ВА590</t>
  </si>
  <si>
    <t>Основное мероприятие "Обеспечение доступности и качества дополнительного образования"</t>
  </si>
  <si>
    <t>Основное мероприятие "Обеспечение защиты прав и интересов детей-сирот, оставшихся без попечения родителей, и лиц из числа детей-сирот и детей, оставшихся без попечения родителей"</t>
  </si>
  <si>
    <t>4200400000</t>
  </si>
  <si>
    <t>4200470650</t>
  </si>
  <si>
    <t>Основное мероприятие "Обеспечение мерами социальной поддержки отдельных категорий граждан"</t>
  </si>
  <si>
    <t>42004R0820</t>
  </si>
  <si>
    <t>4200471420</t>
  </si>
  <si>
    <t>4200500000</t>
  </si>
  <si>
    <t>Основное мероприятие "Организация отдыха, оздоровления детей и подростков"</t>
  </si>
  <si>
    <t>4200600000</t>
  </si>
  <si>
    <t>4200671470</t>
  </si>
  <si>
    <t>4200600210</t>
  </si>
  <si>
    <t>Основное мероприятие "Организация питания обучающихся школ и воспитанников детских садов"</t>
  </si>
  <si>
    <t>42003ПФД00</t>
  </si>
  <si>
    <t xml:space="preserve">расходы на организацию временного трудоустройства несовершеннолетних граждан по муниципальному бюджетному учреждению «Культурно-досуговый комплекс Вязниковского района Владимирской области» </t>
  </si>
  <si>
    <t>Расходы на составление списков кандидатов в присяжные заседатели федеральных судов общей юрисдикции в Российской Федерации за счет субвенции из федерального бюджета</t>
  </si>
  <si>
    <t>99А0051200</t>
  </si>
  <si>
    <t>4200271120</t>
  </si>
  <si>
    <t>42002S1120</t>
  </si>
  <si>
    <t xml:space="preserve">Ведомственная структура расходов районного  бюджета муниципального образования Вязниковский район </t>
  </si>
  <si>
    <t>4200700000</t>
  </si>
  <si>
    <t>45000L4970</t>
  </si>
  <si>
    <t>420068Ш210</t>
  </si>
  <si>
    <t>420068А210</t>
  </si>
  <si>
    <t>4200771470</t>
  </si>
  <si>
    <t>4200780200</t>
  </si>
  <si>
    <t>420078Д200</t>
  </si>
  <si>
    <t>420078А200</t>
  </si>
  <si>
    <t>420078Ш200</t>
  </si>
  <si>
    <t>4200570590</t>
  </si>
  <si>
    <t>0310</t>
  </si>
  <si>
    <t>0100</t>
  </si>
  <si>
    <t>Общегосударственные вопросы</t>
  </si>
  <si>
    <t>Обеспечение проведения выборов и референдумов</t>
  </si>
  <si>
    <t>0400</t>
  </si>
  <si>
    <t>Национальная экономика</t>
  </si>
  <si>
    <t>Сельское хозяйство и рыболовство</t>
  </si>
  <si>
    <t>Связь и информатика</t>
  </si>
  <si>
    <t>Национальная безопасность и правоохранительная деятельность</t>
  </si>
  <si>
    <t>0300</t>
  </si>
  <si>
    <t>Другие вопросы в области национальной безопасности и правоохранительной деятельности</t>
  </si>
  <si>
    <t>1100</t>
  </si>
  <si>
    <t>Физическая культура и спорт</t>
  </si>
  <si>
    <t xml:space="preserve">Физическая культура </t>
  </si>
  <si>
    <t>Другие вопросы в области физической культуры и спорта</t>
  </si>
  <si>
    <t>Другие вопросы в области национальной экономики</t>
  </si>
  <si>
    <t>Обеспечение деятельности финансовых, налоговых и таможенных органов финансового (финансово-бюджетного) надзора</t>
  </si>
  <si>
    <t>Резервные фонды</t>
  </si>
  <si>
    <t>Дорожное хозяйство (дорожные фонды)</t>
  </si>
  <si>
    <t>1300</t>
  </si>
  <si>
    <t>Обслуживание государственного (муниципального) долга</t>
  </si>
  <si>
    <t>Обслуживание государственного (муниципального) внутреннего долга</t>
  </si>
  <si>
    <t>обслуживание государственного (муниципального) долга</t>
  </si>
  <si>
    <t>1400</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</si>
  <si>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</si>
  <si>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</si>
  <si>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Прочие межбюджетные трансферты общего характера</t>
  </si>
  <si>
    <t>Образование</t>
  </si>
  <si>
    <t>Дошкольное образование</t>
  </si>
  <si>
    <t>Общее образование</t>
  </si>
  <si>
    <t>Дополнительное образование детей</t>
  </si>
  <si>
    <t>Молодежная политика</t>
  </si>
  <si>
    <t>Другие вопросы в области образования</t>
  </si>
  <si>
    <t>1000</t>
  </si>
  <si>
    <t>Социальная политика</t>
  </si>
  <si>
    <t>Социальное обеспечение населения</t>
  </si>
  <si>
    <t>Охрана семьи и детства</t>
  </si>
  <si>
    <t>Другие вопросы в области социальной политики</t>
  </si>
  <si>
    <t>Другие вопросы  в области национальной безопасности и правоохранительной деятельности</t>
  </si>
  <si>
    <t>Культура, кинематография</t>
  </si>
  <si>
    <t>Культура</t>
  </si>
  <si>
    <t>Другие вопросы в области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</si>
  <si>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</si>
  <si>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</si>
  <si>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</si>
  <si>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Другие общегосударственные вопросы</t>
  </si>
  <si>
    <t>3300000000</t>
  </si>
  <si>
    <t>Защита населения и территории от  чрезвычайных ситуаций природного  и техногенного характера, пожарная безопасность</t>
  </si>
  <si>
    <t>Транспорт</t>
  </si>
  <si>
    <t>расходы на мероприятия по поддержке малого и среднего  предпринимательства (закупка товаров, работ и услуг для государственных (муниципальных) нужд)</t>
  </si>
  <si>
    <t>0500</t>
  </si>
  <si>
    <t>Жилищно-коммунальное хозяйство</t>
  </si>
  <si>
    <t>Жилищное хозяйство</t>
  </si>
  <si>
    <t>Коммунальное хозяйство</t>
  </si>
  <si>
    <t>Другие вопросы в области жилищно-коммунального хозяйства</t>
  </si>
  <si>
    <t>Пенсионное обеспечение</t>
  </si>
  <si>
    <t>1200</t>
  </si>
  <si>
    <t>Средства массовой информации</t>
  </si>
  <si>
    <t>Телевидение и радиовещание</t>
  </si>
  <si>
    <t>Периодическая печать и издательства</t>
  </si>
  <si>
    <t>3000000000</t>
  </si>
  <si>
    <t>Благоустройство</t>
  </si>
  <si>
    <t>Охрана окружающей среды</t>
  </si>
  <si>
    <t>Другие вопросы в области охраны окружающей среды</t>
  </si>
  <si>
    <t>0600</t>
  </si>
  <si>
    <t>810</t>
  </si>
  <si>
    <t xml:space="preserve"> - расходы на обеспечение равной доступности услуг общественного транспорта для отдельных категорий граждан в муниципальном сообщении за счет субсидии из областного бюджета</t>
  </si>
  <si>
    <t>4600070080</t>
  </si>
  <si>
    <t>4600000000</t>
  </si>
  <si>
    <t>46000S0080</t>
  </si>
  <si>
    <t xml:space="preserve">основное мероприятие "Обеспечение доступности и качества общего образования, в том числе онлайн-образования" </t>
  </si>
  <si>
    <t>4400000000</t>
  </si>
  <si>
    <t>4500000000</t>
  </si>
  <si>
    <t>0200000000</t>
  </si>
  <si>
    <t>42007L3041</t>
  </si>
  <si>
    <t>расходы на 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 в частных образовательных организациях по имеющим государственную аккредитацию основным образовательным программам (Частное образовательное учреждение "Православная гимназия имени преподобного Серафима Саровского")</t>
  </si>
  <si>
    <t>42007S1470</t>
  </si>
  <si>
    <t>4200701470</t>
  </si>
  <si>
    <t xml:space="preserve">Расходы на организацию питания </t>
  </si>
  <si>
    <t xml:space="preserve">Расходы по оздоровлению детей в каникулярное время   за счёт субсидии из областного бюджета </t>
  </si>
  <si>
    <t xml:space="preserve">Софинансирование расходов по оздоровлению детей в каникулярное время   </t>
  </si>
  <si>
    <t>42006S1470</t>
  </si>
  <si>
    <t xml:space="preserve">Расходы на  оздоровление детей в каникулярное время   </t>
  </si>
  <si>
    <t>Расходы  на предоставление компенсации по оплате за содержание  и ремонт жилья, услуг теплоснабжения (отопления) и электроснабжения работникам культуры муниципальных учреждений, а также компенсации расходов на оплату жилых помещений, отопления и освещения  педагогическим работникам муниципальных  образовательных организаций дополнительного образования детей в сфере культуры за счет субвенции из областного бюджета</t>
  </si>
  <si>
    <t>9990071960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</si>
  <si>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t>
  </si>
  <si>
    <t>2700000000</t>
  </si>
  <si>
    <t>2800000000</t>
  </si>
  <si>
    <t>Непрограммные расходы</t>
  </si>
  <si>
    <t>9900000000</t>
  </si>
  <si>
    <t>9990000000</t>
  </si>
  <si>
    <t>9900000150</t>
  </si>
  <si>
    <t xml:space="preserve"> - расходы на обеспечение равной доступности услуг общественного транспорта для отдельных категорий граждан за счет иных межбюджетных трансфертов от муниципального образования город Вязники</t>
  </si>
  <si>
    <t xml:space="preserve"> - расходы на обеспечение равной доступности услуг общественного транспорта для отдельных категорий граждан за счет иных межбюджетных трансфертов от муниципального образования город Вязники </t>
  </si>
  <si>
    <t xml:space="preserve">810 </t>
  </si>
  <si>
    <t>софинансирование расходов на мероприятия в рамках программы за счет иных межбюджетных трансфертов от муниципального образования город Вязники</t>
  </si>
  <si>
    <t>2100072460</t>
  </si>
  <si>
    <t>расходы на осуществление дорожной деятельности в отношении автомобильных дорог общего пользования местного значения за счет субсидии из областного бюджета</t>
  </si>
  <si>
    <t xml:space="preserve">софинансирование расходов на осуществление дорожной деятельности в отношении автомобильных дорог общего пользования местного значения </t>
  </si>
  <si>
    <t>21000S2460</t>
  </si>
  <si>
    <t>29000S2460</t>
  </si>
  <si>
    <t>0200040030</t>
  </si>
  <si>
    <t xml:space="preserve">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полученных за счет субсидии из федерального бюджета ("Благоустройство наиболее посещаемых муниципальных территорий общего пользования населенных пунктов") </t>
  </si>
  <si>
    <t xml:space="preserve">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полученных за счет субсидии из областного бюджета ("Благоустройство наиболее посещаемых муниципальных территорий общего пользования населенных пунктов") </t>
  </si>
  <si>
    <t>Расходы за счёт  резерва финансовых средств  на ликвидацию чрезвычайных ситуаций в муниципальном образовании Вязниковский район</t>
  </si>
  <si>
    <t>Расходы на предоставление молодым семьям дополнительных социальных выплат при рождении (усыновлении) одного ребенка</t>
  </si>
  <si>
    <t>4500086000</t>
  </si>
  <si>
    <t>Расходы на обеспечение деятельности (оказание услуг)  по музеям</t>
  </si>
  <si>
    <t>0200071580</t>
  </si>
  <si>
    <t>02000S1580</t>
  </si>
  <si>
    <t>020F552430</t>
  </si>
  <si>
    <t>9990070440</t>
  </si>
  <si>
    <t>Расходы на обеспечение избирательных комиссий сейфами (металлическими шкафами, ящиками) за счет дотации  на поддержку мер по обеспечению сбалансированности местных бюджетов из областного бюджета</t>
  </si>
  <si>
    <t>Расходы на выплаты по оплате труда и обеспечение функций отдела по опеке и попечительству в отношении несовершеннолетних граждан за  счет субвенции из областного бюджета</t>
  </si>
  <si>
    <t>1000071990</t>
  </si>
  <si>
    <t>расходы на исполнение мероприятий по созданию благоприятных условий по развитию туризма за счет иных межбюджетных трансфертов из областного бюджета</t>
  </si>
  <si>
    <t xml:space="preserve">План на 2024 год </t>
  </si>
  <si>
    <t xml:space="preserve">Расходы на подготовку муниципальных образовательных организаций к началу учебного года и оздоровительных лагерей к летнему периоду </t>
  </si>
  <si>
    <t xml:space="preserve">Муниципальные бюджетные  образовательные учреждения </t>
  </si>
  <si>
    <t>2900072460</t>
  </si>
  <si>
    <t>"О мерах поддержки учреждений здравоохранения в Вязниковском районе"</t>
  </si>
  <si>
    <t>расходы на подготовку специалистов со средним профессиональным образованием в рамках программы "О мерах поддержки учреждений зравоохранения в Вязниковском районе"</t>
  </si>
  <si>
    <t>"Развитие муниципальной службы в администрации Вязниковского района"</t>
  </si>
  <si>
    <t>"Содержание и  ремонт муниципального имущества  и повышение надёжности  обеспечения  коммунальными услугами населения Вязниковского района"</t>
  </si>
  <si>
    <t>0304</t>
  </si>
  <si>
    <t>Органы юстиции</t>
  </si>
  <si>
    <t xml:space="preserve">"Обеспечение охраны жизни людей на водных объектах, расположенных на территории муниципального образования город Вязники" </t>
  </si>
  <si>
    <t xml:space="preserve">"Обеспечение пожарной безопасности на территории муниципального образования город Вязники" </t>
  </si>
  <si>
    <t>"Развитие системы гражданской обороны, защиты населения от чрезвычайных ситуаций и снижение рисков их возникновения на территории Вязниковского района"</t>
  </si>
  <si>
    <t xml:space="preserve">Расходы на обеспечение деятельности (оказание услуг) муниципального  казенного учреждения Вязниковского района «Управление по делам гражданской обороны и чрезвычайным ситуациям» </t>
  </si>
  <si>
    <t xml:space="preserve">Расходы на мероприятия по предупреждению и ликвидации последствий чрезвычайных ситуаций и стихийных бедствий </t>
  </si>
  <si>
    <t xml:space="preserve">Расходы на мероприятия комплекса ресурсов для размещения технологического оборудования П-166 </t>
  </si>
  <si>
    <t>"Дорожное хозяйство Вязниковского района"</t>
  </si>
  <si>
    <t>"Дорожное хозяйство муниципального образования город Вязники"</t>
  </si>
  <si>
    <t>"Обеспечение безопасности дорожного движения на территории  муниципального образования город Вязники"</t>
  </si>
  <si>
    <t>"Создание системы  кадастра  недвижимости на территории Вязниковского района"</t>
  </si>
  <si>
    <t>расходы на мероприятия в рамках программы "Создание системы  кадастра  недвижимости на территории Вязниковского района"</t>
  </si>
  <si>
    <t>"Развитие туризма в Вязниковском районе"</t>
  </si>
  <si>
    <t>расходы на мероприятия в рамках программы "Развитие туризма в Вязниковском районе"</t>
  </si>
  <si>
    <t xml:space="preserve">"Рзвитие и поддержка малого и среднего предпринимательства в Вязниковском районе" </t>
  </si>
  <si>
    <t xml:space="preserve">"Обеспечение территорий документацией для осуществления градостроительной деятельности Вязниковского района" </t>
  </si>
  <si>
    <t xml:space="preserve"> - расходы на мероприятия  в рамках программы "Обеспечение территорий документацией для осуществления градостроительной деятельности Вязниковского района" за счет субсидии из областного бюджета</t>
  </si>
  <si>
    <t>2400081710</t>
  </si>
  <si>
    <t xml:space="preserve"> - расходы на проведение работ по капитальному ремонту многоквартирных домов по неотложной необходимости</t>
  </si>
  <si>
    <t>"Чистая вода Вязниковского района"</t>
  </si>
  <si>
    <t xml:space="preserve"> - расходы на бюджетные инвестиции в рамках программы "Чистая вода Вязниковского района"</t>
  </si>
  <si>
    <t xml:space="preserve"> - расходы по строительству, реконструкции и модернизации систем (объектов) теплоснабжения, водоснабжения, водоотведения и очистке сточных вод  в рамках программы "Чистая вода Вязниковского района" за счет субсидии из областного бюджета</t>
  </si>
  <si>
    <t xml:space="preserve"> - софинансирование  расходов по строительству, реконструкции и модернизации систем (объектов) теплоснабжения, водоснабжения, водоотведения и очистке сточных вод  в рамках программы "Чистая вода Вязниковского района"</t>
  </si>
  <si>
    <t xml:space="preserve"> - расходы на строительство и реконструкцию (модернизацию) объектов питьевого водоснабжения в рамках программы "Чистая вода Вязниковского района" за счет субсидии из областного бюджета</t>
  </si>
  <si>
    <t xml:space="preserve"> - софинансирование расходов на строительство и реконструкцию (модернизацию) объектов питьевого водоснабжения в рамках программы "Чистая вода Вязниковского района"</t>
  </si>
  <si>
    <t xml:space="preserve">"Благоустройство на территории муниципального образования город Вязники"  </t>
  </si>
  <si>
    <t>расходы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2019-2024 годы" за счет субсидии из федерального бюджета</t>
  </si>
  <si>
    <t>32000L2990</t>
  </si>
  <si>
    <t>"Развитие образования в Вязниковском районе"</t>
  </si>
  <si>
    <t>3700000000</t>
  </si>
  <si>
    <t>370008Б000</t>
  </si>
  <si>
    <t>"Развитие и модернизация материально-технической базы учреждений культуры Вязниковского района"</t>
  </si>
  <si>
    <t>080А155130</t>
  </si>
  <si>
    <t>"Социальная защита населения Вязниковского района"</t>
  </si>
  <si>
    <t>расходы на мероприятия в рамках программы "Социальная защита населения Вязниковского района" (закупка товаров, работ и услуг для государственных (муниципальных) нужд)</t>
  </si>
  <si>
    <t>расходы на мероприятия в рамках программы "Социальная защита населения Вязниковского района"  (социальное обеспечение и иные выплаты населению)</t>
  </si>
  <si>
    <t xml:space="preserve">"Создание условий для обеспечения доступным и комфортным жильем отдельных категорий граждан Вязниковского района" </t>
  </si>
  <si>
    <t>"Обеспечение жильем молодых семей Вязниковского района"</t>
  </si>
  <si>
    <t>Расходы на  мероприятия программы "Обеспечение жильем молодых семей Вязниковского района"  за счёт субсидии из федерального  бюджета</t>
  </si>
  <si>
    <t>Расходы на  мероприятия программы "Обеспечение жильем молодых семей Вязниковского района"  за счёт субсидии из областного  бюджета</t>
  </si>
  <si>
    <t xml:space="preserve">Расходы на  мероприятия программы "Обеспечение жильем молодых семей Вязниковского района"  </t>
  </si>
  <si>
    <t>"Информатизация муниципального образования Вязниковский район"</t>
  </si>
  <si>
    <t>Расходы на мероприятия в рамках программы "Создание системы  кадастра  недвижимости на территории Вязниковского района"</t>
  </si>
  <si>
    <t>"Комплексные меры по профилактике правонарушений в Вязниковском районе"</t>
  </si>
  <si>
    <t>"Комплексные меры противодействия незаконному потреблению наркотических средств, психотропных веществ и их незаконному обороту в Вязниковском районе"</t>
  </si>
  <si>
    <t xml:space="preserve"> - расходы на мероприятия в рамках программы "Комплексные меры противодействия незаконному потреблению наркотических средств, психотропных веществ и их незаконному обороту в Вязниковском районе"</t>
  </si>
  <si>
    <t>"Развитие  образования в Вязниковском районе"</t>
  </si>
  <si>
    <t>4200271470</t>
  </si>
  <si>
    <t>42002S1470</t>
  </si>
  <si>
    <t>4200201470</t>
  </si>
  <si>
    <t>4200271471</t>
  </si>
  <si>
    <t>42002S1471</t>
  </si>
  <si>
    <t>4200201471</t>
  </si>
  <si>
    <t>"Организация временного трудоустройства несовершеннолетних граждан Вязниковского района"</t>
  </si>
  <si>
    <t>4200601472</t>
  </si>
  <si>
    <t>4200671472</t>
  </si>
  <si>
    <t>42006S1472</t>
  </si>
  <si>
    <t>Расходы на мероприятия в рамках  программы "Социальная защита населения Вязниковского района"</t>
  </si>
  <si>
    <t>Расходы на мероприятия в рамках программы "Комплексные меры по профилактике правонарушений в Вязниковском районе" за счет иных межбюджетных трансфертов от муниципального образования город Вязники</t>
  </si>
  <si>
    <t>"Развитие физической культуры и  спорта в Вязниковском районе"</t>
  </si>
  <si>
    <t>"Перспективы развития муниципальных учреждений физкультурно-спортивной направленности подведомственных управлению физической культуры и спорта администрации Вязниковского района"</t>
  </si>
  <si>
    <t>"Развитие сельского хозяйства Вязниковского района"</t>
  </si>
  <si>
    <t xml:space="preserve">"Комплексные меры по профилактике правонарушений в Вязниковском районе" </t>
  </si>
  <si>
    <t xml:space="preserve"> - расходы на мероприятия в рамках программы "Комплексные меры по профилактике правонарушений в Вязниковском районе" (за счет иных межбюджетных трансфертов от муниципального образования город Вязники)</t>
  </si>
  <si>
    <t xml:space="preserve"> - расходы на мероприятия в рамках программы "Комплексные меры по профилактике правонарушений в Вязниковском районе" (за счет районного бюджета)</t>
  </si>
  <si>
    <t>"Реализация  государственной национальной  политики на территории Вязниковского района Владимирской области"</t>
  </si>
  <si>
    <t>4900000000</t>
  </si>
  <si>
    <t>4900081100</t>
  </si>
  <si>
    <t>"Обеспечение деятельности муниципальных учреждений в области культуры и дополнительного образования детей в сфере культуры Вязниковского района"</t>
  </si>
  <si>
    <t>"Молодежь Вязниковского района"</t>
  </si>
  <si>
    <t>Расходы на мероприятия в рамках программы "Молодежь Вязниковского района"</t>
  </si>
  <si>
    <t>Расходы на  мероприятия   в рамках   программы "Развитие и модернизация материально-технической базы учреждений культуры Вязниковского района"</t>
  </si>
  <si>
    <t>"Сохранение  и использование объектов культурного наследия Вязниковского района"</t>
  </si>
  <si>
    <t>"Сохранение и развитие культуры Вязниковского района"</t>
  </si>
  <si>
    <t>расходы на мероприятия в рамках программы "Социальная защита населения Вязниковского района"</t>
  </si>
  <si>
    <t>"Формирование современной городской среды муниципального образования город Вязники"</t>
  </si>
  <si>
    <t>расходы на реализацию мероприятий по инициативному бюджетированию</t>
  </si>
  <si>
    <t>320008Г890</t>
  </si>
  <si>
    <t>"Капитальный  ремонт многоквартирных домов и содержание жилищного фонда муниципальных образований Вязниковского района"</t>
  </si>
  <si>
    <t xml:space="preserve">"Обеспечение экологической безопасности и качества окружающей среды на территории Вязниковского района" </t>
  </si>
  <si>
    <t>4100000000</t>
  </si>
  <si>
    <t>4100085800</t>
  </si>
  <si>
    <t>Муниципальное  казенное учреждение «Управление районного хозяйства Вязниковского района Владимирской области»</t>
  </si>
  <si>
    <t>004</t>
  </si>
  <si>
    <t>Расходы на бюджетные ивестиции по программе "Развитие образования в Вязниковском районе", основное мероприятие "Обеспечение доступности и качества общего образования, в том числе онлайн-образования" за счет субсидии из областного бюджета</t>
  </si>
  <si>
    <t xml:space="preserve">Расходы на бюджетные ивестиции по программе "Развитие образования в Вязниковском районе", основное мероприятие "Обеспечение доступности и качества общего образования, в том числе онлайн-образования" </t>
  </si>
  <si>
    <t xml:space="preserve">"Информатизация муниципального образования Вязниковский район" </t>
  </si>
  <si>
    <t>расходы на развитие и обеспечение функционирования услуг связи и Интернета; обновление и содержание средств вычислительной техники (приобретение оргтехники и запасных частей); приобретение программного и лицензионного обеспечения</t>
  </si>
  <si>
    <t xml:space="preserve">"Информатизация муниципального образования Вязниковский район"  </t>
  </si>
  <si>
    <t xml:space="preserve"> расходы на развитие и обеспечение функционирования услуг связи и Интернета; обновление и содержание средств вычислительной техники (приобретение оргтехники и запасных частей); приобретение программного и лицензионного обеспечения</t>
  </si>
  <si>
    <t>020004Г030</t>
  </si>
  <si>
    <t xml:space="preserve"> - расходы на бюджетные инвестиции в рамках программы "Чистая вода Вязниковского района" за счет иных межбюджетных трансфертов от муниципального образования город Вязники</t>
  </si>
  <si>
    <t xml:space="preserve"> - расходы на мероприятия по содержанию и капитальному ремонту муниципального имущества </t>
  </si>
  <si>
    <t>9990072200</t>
  </si>
  <si>
    <t xml:space="preserve"> - софинансирование расходов  по разработке градостроительной документации за счет иных межбюджетных трансфертов от муниципального образования город Вязники</t>
  </si>
  <si>
    <t>4600ГS0080</t>
  </si>
  <si>
    <t xml:space="preserve">расходы на мероприятия в рамках программы "Обеспечение экологической безопасности и качества окружающей среды на территории Вязниковского района" </t>
  </si>
  <si>
    <t>расходы на мероприятия в рамках программы "Обеспечение экологической безопасности и качества окружающей среды на территории Вязниковского  района" за счет иных межбюджетных трансфертов от муниципального образования город Вязники</t>
  </si>
  <si>
    <t>410008Г800</t>
  </si>
  <si>
    <t>3400071690</t>
  </si>
  <si>
    <t>34000S1690</t>
  </si>
  <si>
    <t xml:space="preserve"> - расходы на создание и оборудование кабинетов наркопрофилактики в муниципальных бюджетных образовательных учреждениях дополнительного образования  за счет субсидии из областного бюджета</t>
  </si>
  <si>
    <t>4200171470</t>
  </si>
  <si>
    <t>42001S1470</t>
  </si>
  <si>
    <t>4200101470</t>
  </si>
  <si>
    <t>10</t>
  </si>
  <si>
    <t xml:space="preserve">Расходы на государственную поддержку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t>
  </si>
  <si>
    <t>12000L5192</t>
  </si>
  <si>
    <t>условно-утвержд.</t>
  </si>
  <si>
    <t xml:space="preserve"> - софинансирование расходов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местного бюджета</t>
  </si>
  <si>
    <t>0200080030</t>
  </si>
  <si>
    <t>4200301430</t>
  </si>
  <si>
    <t>4200371430</t>
  </si>
  <si>
    <t>42003S1430</t>
  </si>
  <si>
    <t>Расходы, направленные на реализацию проектов-победителей конкурсов в сфере молодежной политики за счет иных межбюджетных трансфертов из областного бюджета</t>
  </si>
  <si>
    <t>0700070630</t>
  </si>
  <si>
    <t>9990056940</t>
  </si>
  <si>
    <t xml:space="preserve"> - расходы на мероприятия в рамках программы "Чистая вода Вязниковского района"</t>
  </si>
  <si>
    <t>Расходы на возмещение недополученных доходов, возникающих из-за разницы между установленными для населения тарифами банно-прачечных комбинатов (бань) и фактической стоимостью услуг в муниципальном образовании город Вязники в части переданных полномочий по организации бытового обслуживания  (за счет иных межбюджетных трансфертов от муниципального образования город Вязники</t>
  </si>
  <si>
    <t>812</t>
  </si>
  <si>
    <t xml:space="preserve"> - расходы  на мероприятия в рамках программы "Реализация  государственной национальной  политики на территории Вязниковского района Владимирской области"</t>
  </si>
  <si>
    <t xml:space="preserve">План на 2025 год </t>
  </si>
  <si>
    <t>софинансирование расходов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2019-2024 годы" за счет  иных межбюджетных трансфертов от муниципального образования город Вязники</t>
  </si>
  <si>
    <t>за счет районного бюджета (предоставление субсидий бюджетным, автономным учреждениям и иным некоммерческим организациям)</t>
  </si>
  <si>
    <t>1103</t>
  </si>
  <si>
    <t>360000Ю590</t>
  </si>
  <si>
    <t>Спорт высших достижений</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</si>
  <si>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за счет федерального бюджета</t>
  </si>
  <si>
    <t>4400051340</t>
  </si>
  <si>
    <t>Приложение № 4</t>
  </si>
  <si>
    <t>420E151720</t>
  </si>
  <si>
    <t>Расходы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</si>
  <si>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Расходы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вобразовательных организациях </t>
  </si>
  <si>
    <t>420E250980</t>
  </si>
  <si>
    <t>420Е452130</t>
  </si>
  <si>
    <t>Расходы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</si>
  <si>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полученных за счет субсидии из областного бюджета </t>
  </si>
  <si>
    <t>400F255550</t>
  </si>
  <si>
    <t xml:space="preserve">софинансирование расходов в рамках программы по формированию современной городской среды за счет иных межбюджетных трансфертов от муниципального образования город Вязники </t>
  </si>
  <si>
    <t>Расходы на мероприятия по обеспечению охраны государственной части  музейных фондов муниципальных музеев за счет иных межбюджетных трансфертов из областного бюджета</t>
  </si>
  <si>
    <t>Расходы на  предоставление мер социальной поддержки педагогическим работникам и иным категориям граждан, работающим в муниципальных образовательных организациях, расположенных в сельских населенных пунктах, поселках городского типа (поселках, относящихся к городским населенным пунктам)) за счет субвенции из областного бюджета</t>
  </si>
  <si>
    <t xml:space="preserve">"Энергосбережение и повышение энергетической эффективности на территории муниципального образования Вязниковский район" </t>
  </si>
  <si>
    <t>2300000000</t>
  </si>
  <si>
    <t>расходы на содержание объектов спортивной инфраструктуры муниципальной собственности для занятий физической культурой и спортом за счет иных межбюджетных трансфертов из областного бюджета</t>
  </si>
  <si>
    <t>3600072000</t>
  </si>
  <si>
    <t xml:space="preserve"> - муниципальное  бюджетное учреждение «Клуб физической подготовки «Атлет» Вязниковского района Владимирской области</t>
  </si>
  <si>
    <t xml:space="preserve"> - муниципальное  бюджетное учреждение «Физкультурно-спортивный комплекс Вязниковского района Владимирской области»</t>
  </si>
  <si>
    <t xml:space="preserve"> - муниципальное  бюджетное учреждение «Спортивно-оздоровительный комплекс "Чемпион" Вязниковского района Владимирской области»</t>
  </si>
  <si>
    <t>420R37136S</t>
  </si>
  <si>
    <t xml:space="preserve"> - софинансирование  за счет районного бюджета</t>
  </si>
  <si>
    <t>4600МS0080</t>
  </si>
  <si>
    <t>4600НS0080</t>
  </si>
  <si>
    <t xml:space="preserve"> - софинансирование расходов  по разработке градостроительной документации за счет иных межбюджетных трансфертов от муниципального образования поселок Никологоры</t>
  </si>
  <si>
    <t xml:space="preserve"> - софинансирование расходов по разработке градостроительной документации за счет иных межбюджетных трансфертов от муниципального образования поселок Мстера</t>
  </si>
  <si>
    <t xml:space="preserve">Расходы на бюджетные инвестиции в рамках программы "Развитие образования в Вязниковском районе", основное мероприятие "Обеспечение доступности и качества общего образования, в том числе онлайн-образования" </t>
  </si>
  <si>
    <t>4200240900</t>
  </si>
  <si>
    <t xml:space="preserve">"Обеспечение жильем многодетных семей Вязниковского района" </t>
  </si>
  <si>
    <t>4300000000</t>
  </si>
  <si>
    <t>Расходы на обеспечение жильем многодетных семей в рамках программы "Обеспечение жильем многодетных семей Вязниковского района" за счет субсидии из областного бюджета</t>
  </si>
  <si>
    <t>4300070810</t>
  </si>
  <si>
    <t xml:space="preserve">Расходы на обеспечение жильем многодетных семей в рамках программы "Обеспечение жильем многодетных семей Вязниковского района" </t>
  </si>
  <si>
    <t>43000S0810</t>
  </si>
  <si>
    <t>Расходы на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 в рамках программы "Создание условий для обеспечения доступным и комфортным жильем отдельных категорий граждан Вязниковского района, установленных законодательством" за счет иных межбюджетных трансфертов из областного бюджета</t>
  </si>
  <si>
    <t>4400071860</t>
  </si>
  <si>
    <t>4100072160</t>
  </si>
  <si>
    <t xml:space="preserve"> - софинансирование расходов на создание мест (площадок) для накопления твердых коммунальных отходов</t>
  </si>
  <si>
    <t>41000S2160</t>
  </si>
  <si>
    <t>"Стимулирование развития жилищного строительства Вязниковского раойна"</t>
  </si>
  <si>
    <t>4800000000</t>
  </si>
  <si>
    <t xml:space="preserve"> - расходы на 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 в рамках программы "Стимулирование развития жилищного строительства Вязниковского района" за счет субсидии из областного бюджета</t>
  </si>
  <si>
    <t>4800070050</t>
  </si>
  <si>
    <t xml:space="preserve"> - софинансирование расходов на 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 в рамках программы "Стимулирование развития жилищного строительства Вязниковского района"</t>
  </si>
  <si>
    <t>48000S0050</t>
  </si>
  <si>
    <t xml:space="preserve"> - расходы на бюджетные инвестиции в рамках программы "Стимулирование развития жилищного строительства Вязниковского раойна"</t>
  </si>
  <si>
    <t>4800040050</t>
  </si>
  <si>
    <t>0400000000</t>
  </si>
  <si>
    <t>расходы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иных межбюджетных трансфертов от муниципального образования город Вязники</t>
  </si>
  <si>
    <t>400F254241</t>
  </si>
  <si>
    <t>Расходы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за счет иных межбюджетных трансфертов из федерального бюджета</t>
  </si>
  <si>
    <t>расходы в рамках программы по формированию современной городской среды за счет иных межбюджетных трансфертов от муниципального образования город Вязники ("Благоустройство наиболее посещаемых муниципальных территорий общего пользования населенных пунктов")</t>
  </si>
  <si>
    <t xml:space="preserve">Расходы на проведение мероприятий по созданию в   образовательных организациях  условий для получения детьми-инвалидами качественного образования </t>
  </si>
  <si>
    <t>Расходы на бюджетные инвестиции за счет иных межбюджетных трансфертов от муниципального образования город Вязники</t>
  </si>
  <si>
    <t>080004Г060</t>
  </si>
  <si>
    <t>Расходы на развитие сети учреждений культурно-досугового типа в рамках программы "Развитие и модернизация материально-технической базы учреждений культуры Вязниковского района" за счет иных межбюджетных трансфертов от муниципального образования город Вязники</t>
  </si>
  <si>
    <t xml:space="preserve"> - расходы на создание мест (площадок) для накопления твердых коммунальных отходов за счет  субсидии из областного бюджета</t>
  </si>
  <si>
    <t xml:space="preserve">расходы на мероприятия в рамках программы "Комплексные меры по профилактике правонарушений в Вязниковском районе" </t>
  </si>
  <si>
    <t xml:space="preserve">Расходы на предоставление межбюджетных трансфертов (дотации на  выравнивание бюджетной обеспеченности  поселений) </t>
  </si>
  <si>
    <t>расходы на мероприятия в рамках программы "Создание системы  кадастра  недвижимости на территории Вязниковского района" за счет иных межбюджетных трансфертов от муниципального образования город Вязники</t>
  </si>
  <si>
    <t>040008Г090</t>
  </si>
  <si>
    <t>Обеспечение профилактики детского дорожно-транспортного травматизма в рамках реализации регионального проекта "Безопасность дорожного движения (Владимирская область)"</t>
  </si>
  <si>
    <t>2300040800</t>
  </si>
  <si>
    <t xml:space="preserve"> - расходы на бюджетные инвестиции</t>
  </si>
  <si>
    <t>Расходы на приобретение спортивного оборудования и инвентаря для приведения муниципальных учреждений спортивной подготовки в нормативное состояние</t>
  </si>
  <si>
    <t>за счет субсидии из областного бюджета</t>
  </si>
  <si>
    <t>софинансирование расходов за счет местного бюджета</t>
  </si>
  <si>
    <t xml:space="preserve"> </t>
  </si>
  <si>
    <t>4100070440</t>
  </si>
  <si>
    <t xml:space="preserve"> - расходы на разработку ПСД по рекультивации объектов размещения отходов и на создание и приведение площадок в соответствии с требованиями Сан ПиН за счет дотации на поддержку мер по обеспечению сбалансированности местных бюджетов</t>
  </si>
  <si>
    <t>расходы на  прочие мероприятия в рамках программы за счет иных межбюджетных трансфертов от муниципального образования город Вязники</t>
  </si>
  <si>
    <t>расходы на мероприятия в рамках программы за счет иных межбюджетных трансфертов от муниципального образования город Вязники, полученных в виде дотации на поддержку мер по обеспечению сбалансированности местных бюджетов  в целях стимулирования органов местного самоуправления, способствующих развитию гражданского общества путем введения самообложения граждан и через добровольные пожертвования</t>
  </si>
  <si>
    <t>расходы на мероприятия в рамках программы за счет иных межбюджетных трансфертов от муниципального образования город Вязники, полученных в виде  добровольных пожертвований</t>
  </si>
  <si>
    <t>3200070690</t>
  </si>
  <si>
    <t>32000П0690</t>
  </si>
  <si>
    <t>400F254240</t>
  </si>
  <si>
    <t>400F254242</t>
  </si>
  <si>
    <t>1100070440</t>
  </si>
  <si>
    <t>расходы на обеспечение гарантий деятельности старост сельских населенных пунктов Вязниковског района в рамках программы "Социальная защита населения Вязниковского района" (социальное обеспечение и иные выплаты населению)</t>
  </si>
  <si>
    <t xml:space="preserve"> - за счет иных межбюджетных трансфертов из федерального бюджета</t>
  </si>
  <si>
    <t xml:space="preserve"> - за счет иных межбюджетных трансфертов из областного бюджета</t>
  </si>
  <si>
    <t>420ЕВ51790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</si>
  <si>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</si>
  <si>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счёт субвенции из областного бюджета</t>
  </si>
  <si>
    <t>Расходы на выплаты по оплате труда и обеспечение функций ЗАГСа за счет субвенции из федерального бюджета</t>
  </si>
  <si>
    <t>Расходы на предоставление иных межбюджетных трансфертов на передачу полномочий в соответствии с заключенными соглашениями по передаче полномочий</t>
  </si>
  <si>
    <t>Расходы на предоставление иных межбюджетных трансфертов на передачу полномочий  в соответствии с заключенными соглашениями по передаче полномочий</t>
  </si>
  <si>
    <t>4200272610</t>
  </si>
  <si>
    <t>Частное общеобразовательное учреждение "Православная гимназия имени преподобного Серафима Саровского"</t>
  </si>
  <si>
    <t>4200202610</t>
  </si>
  <si>
    <t>42002S2610</t>
  </si>
  <si>
    <t>320008Г791</t>
  </si>
  <si>
    <t>расходы на создание объектов спортивной инфраструктуры муниципальной собственности для занятий физической культурой и спортом за счет иных межбюджетных трансфертов от муниципального образования город Вязники</t>
  </si>
  <si>
    <t>360008Г730</t>
  </si>
  <si>
    <t xml:space="preserve"> на 2024 год и на плановый период 2025  и 2026 годов</t>
  </si>
  <si>
    <t xml:space="preserve">План на 2026 год </t>
  </si>
  <si>
    <t>Расходы на реализацию программ спортивной подготовки в соответствии с требованиями федеральных стандартов спортивной подготовки</t>
  </si>
  <si>
    <t>3600071700</t>
  </si>
  <si>
    <t>3210,6</t>
  </si>
  <si>
    <t>479,7</t>
  </si>
  <si>
    <t>206,9</t>
  </si>
  <si>
    <t>30,9</t>
  </si>
  <si>
    <t>240,5</t>
  </si>
  <si>
    <t>35,9</t>
  </si>
  <si>
    <t xml:space="preserve"> - софинансирование расходов на мероприятия за счет иных межбюджетных трансфертов от муниципального образования город Вязники</t>
  </si>
  <si>
    <t>3800072480</t>
  </si>
  <si>
    <t xml:space="preserve"> -  расходы на мероприятия за счет иных межбюджетных трансфертов от муниципального образования город Вязники</t>
  </si>
  <si>
    <t xml:space="preserve">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программы "Развитие и модернизация материально-технической базы учреждений культуры Вязниковского района"                                       </t>
  </si>
  <si>
    <t>08000L4670</t>
  </si>
  <si>
    <t>из них на обеспечение общеобразовательных учреждений доступностью Интернета  для детей - инвалидов, обучающихся дистанционно</t>
  </si>
  <si>
    <t>2500080890</t>
  </si>
  <si>
    <t xml:space="preserve"> - расходы на обеспечение безопасного проживания граждан в жилых помещениях маневренного фонда за счет иных межбюджетных трансфертов от муниципального образования город Вязники, полученных в виде субсидии из областного бюджета</t>
  </si>
  <si>
    <t>24Г0072420</t>
  </si>
  <si>
    <t xml:space="preserve"> - софинансирование расходов на обеспечение безопасного проживания граждан в жилых помещениях маневренного фонда за счет иных межбюджетных трансфертов от муниципального образования город Вязники</t>
  </si>
  <si>
    <t>24Г00S2420</t>
  </si>
  <si>
    <t xml:space="preserve"> - софинансирование расходов за счет иных межбюджетных трансфертов от муниципального образования город Вязники</t>
  </si>
  <si>
    <t xml:space="preserve"> - софинансирование расходов за счет иных межбюджетных трансфертов от муниципального образования поселок Мстера</t>
  </si>
  <si>
    <t xml:space="preserve"> - софинансирование расходов за счет иных межбюджетных трансфертов от муниципального образования Паустовское</t>
  </si>
  <si>
    <t xml:space="preserve">Расходы на дополнительное финансовое обеспечение деятельности групп продленного дня в муниципальных и частных образовательных организаций для обучающихся 1 классов </t>
  </si>
  <si>
    <t xml:space="preserve"> -  расходы на мероприятия по укреплению материально-технической базы муниципальных музеев  области  за счет иных межбюджетных трансфертов из областного бюджета</t>
  </si>
  <si>
    <t>4300ГS0810</t>
  </si>
  <si>
    <t>4300МS0810</t>
  </si>
  <si>
    <t>4300ПS0810</t>
  </si>
  <si>
    <t>расходы на обеспечение деятельности (оказание услуг) муниципального  бюджетного  учреждения дополнительного образования  "Спортивная  школа" Вязниковского района Владимирской области»  (за счёт районного бюджета)</t>
  </si>
  <si>
    <t>3200072640</t>
  </si>
  <si>
    <t>расходы на выполнение мероприятий по благоустройству дворовых и прилегающих территорий за счет иных межбюджетных трнасфертов от муниципального образования город Вязники, полученных в виде субсидии из областного бюджета</t>
  </si>
  <si>
    <t>софинансирование расходов на выполнение мероприятий по благоустройству дворовых и прилегающих территорий за счет иных межбюджетных трнасфертов от муниципального образования город Вязники</t>
  </si>
  <si>
    <t>32000S2641</t>
  </si>
  <si>
    <t>420Е251710</t>
  </si>
  <si>
    <t>Расходы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общеразвивающихся программ, для создания информационных систем в образовательных организациях</t>
  </si>
  <si>
    <t>Расходы на организацию мероприятий по модернизации школьных  систем образования</t>
  </si>
  <si>
    <t>42002L7500</t>
  </si>
  <si>
    <t>38000S2480</t>
  </si>
  <si>
    <t>3600072740</t>
  </si>
  <si>
    <t>в том числе за счет остатка субсидии на 01.01.2024</t>
  </si>
  <si>
    <t>Расходы на развитие сети учреждений культурно-досугового типа  в рамках программы "Развитие и модернизация материально-технической базы учреждений культуры Вязниковского района" за счет иных межбюджетных трансфертов от муниципального образования город Вязники, полученных за счет субсидии из федерального  бюджета</t>
  </si>
  <si>
    <t>Расходы на развитие сети учреждений культурно-досугового типа  в рамках программы "Развитие и модернизация материально-технической базы учреждений культуры Вязниковского района" за счет иных межбюджетных трансфертов от муниципального образования город Вязники, полученных за счет субсидии из  областного бюджета</t>
  </si>
  <si>
    <t>080А1А513D</t>
  </si>
  <si>
    <t>Расходы на развитие сети учреждений культурно-досугового типа  в рамках программы "Развитие и модернизация материально-технической базы учреждений культуры Вязниковского района" за счет иных межбюджетных трансфертов от муниципального образования город Вязники, полученных за счет  дополнительной субсидии из  областного бюджета</t>
  </si>
  <si>
    <t>Расходы на развитие сети учреждений культурно-досугового типа в рамках программы "Развитие и модернизация материально-технической базы учреждений культуры Вязниковского района" за счет иных межбюджетных трансфертов от муниципального образования город Вязники софинансирование к дополнительной субсидии</t>
  </si>
  <si>
    <t>Расходы на поддержку любительских творческих коллективов за счет иных межбюджетных трансфертов из областного бюджета</t>
  </si>
  <si>
    <t>090А27184S</t>
  </si>
  <si>
    <t xml:space="preserve">Расходы на государственную поддержку отрасли культуры на поддержку лучших сельских учреждений культуры </t>
  </si>
  <si>
    <t>120A255194</t>
  </si>
  <si>
    <t xml:space="preserve"> - софинансирование расходов за счет местного бюджета</t>
  </si>
  <si>
    <t>Расходы на государственную поддержку отрасли культуры на поддержку лучших работников сельских учреждений культуры</t>
  </si>
  <si>
    <t>120А255193</t>
  </si>
  <si>
    <t xml:space="preserve"> - софинансирование расходов за счет местного  бюджета</t>
  </si>
  <si>
    <t>Расходы на модернизацию систем теплоснабжения на объектах социально-бытового, культурного и иного назначения, находящихся в муниципальной собственности и подлежащих газификации</t>
  </si>
  <si>
    <t xml:space="preserve"> - софинасирование из местного бюджета</t>
  </si>
  <si>
    <t>2300002770</t>
  </si>
  <si>
    <t>2300072770</t>
  </si>
  <si>
    <t>23000S2770</t>
  </si>
  <si>
    <t>расходы на проведение комплексных кадастровых работ за счет субсидии из областного бюджета</t>
  </si>
  <si>
    <t>0400075110</t>
  </si>
  <si>
    <t>софинансирование расходов  на проведение комплексных кадастровых работ за счет местного бюджета</t>
  </si>
  <si>
    <t>04000S5110</t>
  </si>
  <si>
    <t xml:space="preserve"> - расходы на мероприятия по энергосбережению</t>
  </si>
  <si>
    <t>2300080800</t>
  </si>
  <si>
    <t>в том числе за счет иных межбюджетных трансфертов от муниципального образования город Вязники</t>
  </si>
  <si>
    <t xml:space="preserve"> - расходы по строительству, реконструкции и модернизации систем (объектов) теплоснабжения, водоснабжения, водоотведения и очистке сточных вод  в рамках программы "Чистая вода Вязниковского района" за счет  субсидии из областного бюджета</t>
  </si>
  <si>
    <t>Расходы на финансовое обеспечение мероприятий по временному социально-бытовому обустройству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находящихся в пунктах временного размещения на территории Владимирской области за счет субсидии из областного бюджета</t>
  </si>
  <si>
    <t>Возмещение расходов, понесенных бюджетами субъектов Российской Федерации, местными бюджетами в 2023-2024 годах на размещение и питание граждан Российской Федерации, иностранных граждан и лиц без гражданства, постоянно проживающих на территории Украины, а также на территориях субъектов Российской Федерации, на которых введены максимальный и средний уровни реагирования, вынужденно покинувших жилые помещения и находившихся в пунктах временного размещения и питания, за счет средств резервного фонда Правительства Российской Федерации</t>
  </si>
  <si>
    <t>0900071330</t>
  </si>
  <si>
    <t>Расходы на реализацию творческих проектов на селе за счет иных межбюджетных трансфертов из областного бюджета</t>
  </si>
  <si>
    <t>420Е152392</t>
  </si>
  <si>
    <t>за счет субсидии из федерального бюджета</t>
  </si>
  <si>
    <t>за счет местного бюджета</t>
  </si>
  <si>
    <t>Модернизация инфраструктуры общего образования в отдельных субъектах Российской Федерации (Привязка экономически эффективной проектной документации повторного использования 930-ПРМ-ХМ от 19 декабря 2017 г.№603 по реестру Минстроя РФ "Строительство здания школы в р.п.Пильна Пильнинского района Нижегородской области"  для строительства общеобразовательной школы на 500 мести с открытой спортивно-игровой площадкой по адресу: Владимирская область, р-н Вязниковский, МО г.Вязники (городское поселение), г.Вязники, ул. Владимирская, дом 5)</t>
  </si>
  <si>
    <t>"Переселение граждан из аварийного жилищного фонда, расположенного на территории муниципального образования город Вязники"</t>
  </si>
  <si>
    <t>3100000000</t>
  </si>
  <si>
    <t>31Г0089000</t>
  </si>
  <si>
    <t xml:space="preserve"> - расходы на прочие  мероприятия по муниципальной программе "Переселение граждан из аварийного жилищного фонда, расположенного на территории муниципального образования город Вязники"  за счет иных межбюджетных трансфертов от муниципального образования город Вязники</t>
  </si>
  <si>
    <t>от    25.06. 2024     №  459</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</si>
</sst>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quot;$&quot;* #,##0.00_);_(&quot;$&quot;* \(#,##0.00\);_(&quot;$&quot;* &quot;-&quot;??_);_(@_)"/>
    <numFmt numFmtId="175" formatCode="_(&quot;$&quot;* #,##0_);_(&quot;$&quot;* \(#,##0\);_(&quot;$&quot;* &quot;-&quot;_);_(@_)"/>
    <numFmt numFmtId="176" formatCode="_(* #,##0.00_);_(* \(#,##0.00\);_(* &quot;-&quot;??_);_(@_)"/>
    <numFmt numFmtId="177" formatCode="_(* #,##0_);_(* \(#,##0\);_(* &quot;-&quot;_);_(@_)"/>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0.00000000"/>
    <numFmt numFmtId="183" formatCode="0.0"/>
    <numFmt numFmtId="184" formatCode="[$€-2]\ ###,000_);[Red]\([$€-2]\ ###,000\)"/>
    <numFmt numFmtId="185" formatCode="#,##0.0"/>
    <numFmt numFmtId="186" formatCode="#,##0.000"/>
    <numFmt numFmtId="187" formatCode="#,##0.00000000000000000000"/>
  </numFmts>
  <fonts count="66">
    <font>
      <sz val="10"/>
      <name val="Arial Cyr"/>
      <family val="0"/>
    </font>
    <font>
      <sz val="10"/>
      <name val="Arial"/>
      <family val="2"/>
    </font>
    <font>
      <sz val="8"/>
      <name val="Arial"/>
      <family val="2"/>
    </font>
    <font>
      <b/>
      <sz val="9"/>
      <name val="Arial"/>
      <family val="2"/>
    </font>
    <font>
      <i/>
      <sz val="10"/>
      <name val="Arial Cyr"/>
      <family val="0"/>
    </font>
    <font>
      <b/>
      <i/>
      <sz val="10"/>
      <name val="Arial Cyr"/>
      <family val="0"/>
    </font>
    <font>
      <b/>
      <sz val="10"/>
      <name val="Arial Cyr"/>
      <family val="0"/>
    </font>
    <font>
      <sz val="9"/>
      <name val="Arial Cyr"/>
      <family val="0"/>
    </font>
    <font>
      <b/>
      <sz val="9"/>
      <name val="Arial Cyr"/>
      <family val="0"/>
    </font>
    <font>
      <sz val="8"/>
      <name val="Arial Cyr"/>
      <family val="0"/>
    </font>
    <font>
      <sz val="7.5"/>
      <name val="Arial"/>
      <family val="2"/>
    </font>
    <font>
      <sz val="7.5"/>
      <name val="Arial Cyr"/>
      <family val="0"/>
    </font>
    <font>
      <b/>
      <sz val="8"/>
      <name val="Arial Cyr"/>
      <family val="0"/>
    </font>
    <font>
      <i/>
      <sz val="8"/>
      <name val="Arial Cyr"/>
      <family val="0"/>
    </font>
    <font>
      <sz val="7"/>
      <name val="Arial"/>
      <family val="2"/>
    </font>
    <font>
      <sz val="7"/>
      <name val="Arial Cyr"/>
      <family val="0"/>
    </font>
    <font>
      <b/>
      <i/>
      <sz val="7"/>
      <name val="Arial Cyr"/>
      <family val="0"/>
    </font>
    <font>
      <b/>
      <i/>
      <sz val="8"/>
      <name val="Arial Cyr"/>
      <family val="0"/>
    </font>
    <font>
      <b/>
      <sz val="8"/>
      <name val="Arial"/>
      <family val="2"/>
    </font>
    <font>
      <b/>
      <sz val="10"/>
      <name val="Arial"/>
      <family val="2"/>
    </font>
    <font>
      <u val="single"/>
      <sz val="10"/>
      <color indexed="12"/>
      <name val="Arial Cyr"/>
      <family val="0"/>
    </font>
    <font>
      <u val="single"/>
      <sz val="10"/>
      <color indexed="36"/>
      <name val="Arial Cyr"/>
      <family val="0"/>
    </font>
    <font>
      <b/>
      <i/>
      <sz val="7.5"/>
      <name val="Arial Cyr"/>
      <family val="0"/>
    </font>
    <font>
      <b/>
      <sz val="7.5"/>
      <name val="Arial Cyr"/>
      <family val="0"/>
    </font>
    <font>
      <b/>
      <sz val="10"/>
      <color indexed="8"/>
      <name val="Arial Cyr"/>
      <family val="0"/>
    </font>
    <font>
      <b/>
      <sz val="12"/>
      <name val="Arial Cyr"/>
      <family val="0"/>
    </font>
    <font>
      <b/>
      <sz val="12"/>
      <name val="Arial"/>
      <family val="2"/>
    </font>
    <font>
      <b/>
      <i/>
      <sz val="12"/>
      <name val="Arial Cyr"/>
      <family val="0"/>
    </font>
    <font>
      <b/>
      <i/>
      <sz val="12"/>
      <name val="Arial"/>
      <family val="2"/>
    </font>
    <font>
      <i/>
      <sz val="7"/>
      <name val="Arial Cyr"/>
      <family val="0"/>
    </font>
    <font>
      <b/>
      <sz val="7"/>
      <name val="Arial Cyr"/>
      <family val="2"/>
    </font>
    <font>
      <b/>
      <i/>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24" fillId="0" borderId="1">
      <alignment vertical="top" wrapText="1"/>
      <protection/>
    </xf>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2" applyNumberFormat="0" applyAlignment="0" applyProtection="0"/>
    <xf numFmtId="0" fontId="52" fillId="26" borderId="3" applyNumberFormat="0" applyAlignment="0" applyProtection="0"/>
    <xf numFmtId="0" fontId="53" fillId="26" borderId="2" applyNumberFormat="0" applyAlignment="0" applyProtection="0"/>
    <xf numFmtId="0" fontId="2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0" borderId="7" applyNumberFormat="0" applyFill="0" applyAlignment="0" applyProtection="0"/>
    <xf numFmtId="0" fontId="58" fillId="27" borderId="8"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1" fillId="0" borderId="0">
      <alignment/>
      <protection/>
    </xf>
    <xf numFmtId="0" fontId="21"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9" applyNumberFormat="0" applyFont="0" applyAlignment="0" applyProtection="0"/>
    <xf numFmtId="9" fontId="0" fillId="0" borderId="0" applyFont="0" applyFill="0" applyBorder="0" applyAlignment="0" applyProtection="0"/>
    <xf numFmtId="0" fontId="63" fillId="0" borderId="10" applyNumberFormat="0" applyFill="0" applyAlignment="0" applyProtection="0"/>
    <xf numFmtId="0" fontId="6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5" fillId="31" borderId="0" applyNumberFormat="0" applyBorder="0" applyAlignment="0" applyProtection="0"/>
  </cellStyleXfs>
  <cellXfs count="219">
    <xf numFmtId="0" fontId="0" fillId="0" borderId="0" xfId="0" applyAlignment="1">
      <alignment/>
    </xf>
    <xf numFmtId="0" fontId="2" fillId="0" borderId="11" xfId="54" applyFont="1" applyFill="1" applyBorder="1" applyAlignment="1">
      <alignment horizontal="center"/>
      <protection/>
    </xf>
    <xf numFmtId="49" fontId="2" fillId="0" borderId="11" xfId="54" applyNumberFormat="1" applyFont="1" applyFill="1" applyBorder="1" applyAlignment="1">
      <alignment horizontal="center"/>
      <protection/>
    </xf>
    <xf numFmtId="49" fontId="14" fillId="0" borderId="11" xfId="54" applyNumberFormat="1" applyFont="1" applyFill="1" applyBorder="1" applyAlignment="1">
      <alignment horizontal="center" vertical="center" wrapText="1"/>
      <protection/>
    </xf>
    <xf numFmtId="49" fontId="2" fillId="0" borderId="11" xfId="54" applyNumberFormat="1" applyFont="1" applyFill="1" applyBorder="1" applyAlignment="1">
      <alignment horizontal="center" wrapText="1"/>
      <protection/>
    </xf>
    <xf numFmtId="49" fontId="9" fillId="0" borderId="11" xfId="0" applyNumberFormat="1" applyFont="1" applyFill="1" applyBorder="1" applyAlignment="1">
      <alignment horizontal="center"/>
    </xf>
    <xf numFmtId="185" fontId="9" fillId="0" borderId="11" xfId="0" applyNumberFormat="1" applyFont="1" applyFill="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49" fontId="9" fillId="0" borderId="11" xfId="0" applyNumberFormat="1" applyFont="1" applyFill="1" applyBorder="1" applyAlignment="1">
      <alignment horizontal="center"/>
    </xf>
    <xf numFmtId="49" fontId="2" fillId="0" borderId="11" xfId="0" applyNumberFormat="1" applyFont="1" applyFill="1" applyBorder="1" applyAlignment="1">
      <alignment horizontal="center"/>
    </xf>
    <xf numFmtId="49" fontId="11" fillId="0" borderId="11" xfId="0" applyNumberFormat="1" applyFont="1" applyFill="1" applyBorder="1" applyAlignment="1">
      <alignment horizontal="center"/>
    </xf>
    <xf numFmtId="0" fontId="9" fillId="0" borderId="0" xfId="0" applyFont="1" applyFill="1" applyAlignment="1">
      <alignment/>
    </xf>
    <xf numFmtId="0" fontId="2" fillId="0" borderId="11" xfId="0" applyFont="1" applyFill="1" applyBorder="1" applyAlignment="1">
      <alignment horizontal="justify" wrapText="1"/>
    </xf>
    <xf numFmtId="49" fontId="10" fillId="0" borderId="11" xfId="54" applyNumberFormat="1" applyFont="1" applyFill="1" applyBorder="1" applyAlignment="1">
      <alignment horizontal="center" wrapText="1"/>
      <protection/>
    </xf>
    <xf numFmtId="0" fontId="2" fillId="0" borderId="11" xfId="54" applyFont="1" applyFill="1" applyBorder="1" applyAlignment="1">
      <alignment horizontal="center" vertical="center"/>
      <protection/>
    </xf>
    <xf numFmtId="0" fontId="10" fillId="0" borderId="11" xfId="0" applyFont="1" applyFill="1" applyBorder="1" applyAlignment="1">
      <alignment horizontal="justify" wrapText="1"/>
    </xf>
    <xf numFmtId="0" fontId="2" fillId="0" borderId="11" xfId="54" applyFont="1" applyFill="1" applyBorder="1" applyAlignment="1">
      <alignment horizontal="justify" wrapText="1"/>
      <protection/>
    </xf>
    <xf numFmtId="0" fontId="10" fillId="0" borderId="11" xfId="0" applyFont="1" applyFill="1" applyBorder="1" applyAlignment="1">
      <alignment horizontal="justify" wrapText="1"/>
    </xf>
    <xf numFmtId="0" fontId="2" fillId="0" borderId="11" xfId="0" applyFont="1" applyFill="1" applyBorder="1" applyAlignment="1">
      <alignment horizontal="justify" wrapText="1"/>
    </xf>
    <xf numFmtId="49" fontId="2" fillId="0" borderId="11" xfId="0" applyNumberFormat="1" applyFont="1" applyFill="1" applyBorder="1" applyAlignment="1">
      <alignment horizontal="justify" wrapText="1"/>
    </xf>
    <xf numFmtId="0" fontId="14" fillId="0" borderId="11" xfId="0" applyFont="1" applyFill="1" applyBorder="1" applyAlignment="1">
      <alignment horizontal="justify" wrapText="1"/>
    </xf>
    <xf numFmtId="185" fontId="12" fillId="0" borderId="11" xfId="0" applyNumberFormat="1" applyFont="1" applyFill="1" applyBorder="1" applyAlignment="1">
      <alignment horizontal="center"/>
    </xf>
    <xf numFmtId="185" fontId="11" fillId="0" borderId="11" xfId="0" applyNumberFormat="1" applyFont="1" applyFill="1" applyBorder="1" applyAlignment="1">
      <alignment horizontal="center"/>
    </xf>
    <xf numFmtId="185" fontId="9" fillId="0" borderId="11" xfId="0" applyNumberFormat="1" applyFont="1" applyFill="1" applyBorder="1" applyAlignment="1">
      <alignment horizontal="center"/>
    </xf>
    <xf numFmtId="185" fontId="11" fillId="0" borderId="11" xfId="0" applyNumberFormat="1" applyFont="1" applyFill="1" applyBorder="1" applyAlignment="1">
      <alignment horizontal="center"/>
    </xf>
    <xf numFmtId="49" fontId="15" fillId="0" borderId="11" xfId="0" applyNumberFormat="1" applyFont="1" applyFill="1" applyBorder="1" applyAlignment="1">
      <alignment horizontal="center"/>
    </xf>
    <xf numFmtId="185" fontId="15" fillId="0" borderId="11" xfId="0" applyNumberFormat="1" applyFont="1" applyFill="1" applyBorder="1" applyAlignment="1">
      <alignment horizontal="center"/>
    </xf>
    <xf numFmtId="185" fontId="14" fillId="0" borderId="11" xfId="0" applyNumberFormat="1" applyFont="1" applyFill="1" applyBorder="1" applyAlignment="1">
      <alignment horizontal="center"/>
    </xf>
    <xf numFmtId="185" fontId="2" fillId="0" borderId="11" xfId="0" applyNumberFormat="1" applyFont="1" applyFill="1" applyBorder="1" applyAlignment="1">
      <alignment horizontal="center"/>
    </xf>
    <xf numFmtId="0" fontId="6" fillId="0" borderId="0" xfId="0" applyFont="1" applyFill="1" applyAlignment="1">
      <alignment/>
    </xf>
    <xf numFmtId="0" fontId="23" fillId="0" borderId="0" xfId="0" applyFont="1" applyFill="1" applyAlignment="1">
      <alignment/>
    </xf>
    <xf numFmtId="49" fontId="8" fillId="0" borderId="11" xfId="0" applyNumberFormat="1" applyFont="1" applyFill="1" applyBorder="1" applyAlignment="1">
      <alignment horizontal="center"/>
    </xf>
    <xf numFmtId="0" fontId="3" fillId="0" borderId="11" xfId="54" applyFont="1" applyFill="1" applyBorder="1" applyAlignment="1">
      <alignment horizontal="justify" wrapText="1"/>
      <protection/>
    </xf>
    <xf numFmtId="49" fontId="3" fillId="0" borderId="11" xfId="54" applyNumberFormat="1" applyFont="1" applyFill="1" applyBorder="1" applyAlignment="1">
      <alignment horizontal="center" wrapText="1"/>
      <protection/>
    </xf>
    <xf numFmtId="49" fontId="3" fillId="0" borderId="11" xfId="54" applyNumberFormat="1" applyFont="1" applyFill="1" applyBorder="1" applyAlignment="1">
      <alignment horizontal="center"/>
      <protection/>
    </xf>
    <xf numFmtId="49" fontId="8" fillId="0" borderId="11" xfId="0" applyNumberFormat="1" applyFont="1" applyFill="1" applyBorder="1" applyAlignment="1">
      <alignment horizontal="center"/>
    </xf>
    <xf numFmtId="185" fontId="8" fillId="0" borderId="11" xfId="0" applyNumberFormat="1" applyFont="1" applyFill="1" applyBorder="1" applyAlignment="1">
      <alignment horizontal="center"/>
    </xf>
    <xf numFmtId="0" fontId="6" fillId="0" borderId="0" xfId="0" applyFont="1" applyFill="1" applyAlignment="1">
      <alignment horizontal="center"/>
    </xf>
    <xf numFmtId="0" fontId="11" fillId="0" borderId="0" xfId="0" applyFont="1" applyFill="1" applyAlignment="1">
      <alignment/>
    </xf>
    <xf numFmtId="0" fontId="15" fillId="0" borderId="0" xfId="0" applyFont="1" applyFill="1" applyAlignment="1">
      <alignment/>
    </xf>
    <xf numFmtId="0" fontId="22" fillId="0" borderId="0" xfId="0" applyFont="1" applyFill="1" applyAlignment="1">
      <alignment horizontal="center"/>
    </xf>
    <xf numFmtId="0" fontId="17" fillId="0" borderId="0" xfId="0" applyFont="1" applyFill="1" applyAlignment="1">
      <alignment horizontal="center"/>
    </xf>
    <xf numFmtId="0" fontId="16" fillId="0" borderId="0" xfId="0" applyFont="1" applyFill="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xf>
    <xf numFmtId="185" fontId="2" fillId="0" borderId="11" xfId="0" applyNumberFormat="1" applyFont="1" applyFill="1" applyBorder="1" applyAlignment="1">
      <alignment horizontal="center"/>
    </xf>
    <xf numFmtId="185" fontId="14" fillId="0" borderId="11" xfId="0" applyNumberFormat="1" applyFont="1" applyFill="1" applyBorder="1" applyAlignment="1">
      <alignment horizontal="center"/>
    </xf>
    <xf numFmtId="185" fontId="15" fillId="0" borderId="11" xfId="0" applyNumberFormat="1"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7" fillId="0" borderId="0" xfId="0" applyFont="1" applyFill="1" applyBorder="1" applyAlignment="1">
      <alignment horizontal="justify"/>
    </xf>
    <xf numFmtId="49" fontId="7" fillId="0" borderId="0" xfId="0" applyNumberFormat="1" applyFont="1" applyFill="1" applyBorder="1" applyAlignment="1">
      <alignment horizontal="center"/>
    </xf>
    <xf numFmtId="49" fontId="9" fillId="0" borderId="0" xfId="0" applyNumberFormat="1" applyFont="1" applyFill="1" applyAlignment="1">
      <alignment horizontal="left"/>
    </xf>
    <xf numFmtId="49" fontId="7" fillId="0" borderId="0" xfId="0" applyNumberFormat="1" applyFont="1" applyFill="1" applyAlignment="1">
      <alignment horizontal="center"/>
    </xf>
    <xf numFmtId="0" fontId="7" fillId="0" borderId="0" xfId="0" applyFont="1" applyFill="1" applyAlignment="1">
      <alignment horizontal="center"/>
    </xf>
    <xf numFmtId="1" fontId="3" fillId="0" borderId="12" xfId="54" applyNumberFormat="1" applyFont="1" applyFill="1" applyBorder="1" applyAlignment="1">
      <alignment/>
      <protection/>
    </xf>
    <xf numFmtId="49" fontId="9" fillId="0" borderId="11" xfId="0" applyNumberFormat="1" applyFont="1" applyFill="1" applyBorder="1" applyAlignment="1">
      <alignment horizontal="center" vertical="center"/>
    </xf>
    <xf numFmtId="49" fontId="2" fillId="0" borderId="11" xfId="54" applyNumberFormat="1" applyFont="1" applyFill="1" applyBorder="1" applyAlignment="1">
      <alignment horizontal="center" vertical="center"/>
      <protection/>
    </xf>
    <xf numFmtId="0" fontId="14" fillId="0" borderId="11" xfId="54" applyFont="1" applyFill="1" applyBorder="1" applyAlignment="1">
      <alignment horizontal="center" wrapText="1"/>
      <protection/>
    </xf>
    <xf numFmtId="49" fontId="18" fillId="0" borderId="11" xfId="54" applyNumberFormat="1" applyFont="1" applyFill="1" applyBorder="1" applyAlignment="1">
      <alignment horizontal="center"/>
      <protection/>
    </xf>
    <xf numFmtId="49" fontId="12" fillId="0" borderId="11" xfId="0" applyNumberFormat="1" applyFont="1" applyFill="1" applyBorder="1" applyAlignment="1">
      <alignment horizontal="center"/>
    </xf>
    <xf numFmtId="185" fontId="12" fillId="0" borderId="11" xfId="0" applyNumberFormat="1" applyFont="1" applyFill="1" applyBorder="1" applyAlignment="1">
      <alignment horizontal="center"/>
    </xf>
    <xf numFmtId="0" fontId="10" fillId="0" borderId="11" xfId="54" applyFont="1" applyFill="1" applyBorder="1" applyAlignment="1">
      <alignment horizontal="justify" wrapText="1"/>
      <protection/>
    </xf>
    <xf numFmtId="0" fontId="14" fillId="0" borderId="11" xfId="54" applyFont="1" applyFill="1" applyBorder="1" applyAlignment="1">
      <alignment horizontal="justify" wrapText="1"/>
      <protection/>
    </xf>
    <xf numFmtId="49" fontId="10" fillId="0" borderId="11" xfId="54" applyNumberFormat="1" applyFont="1" applyFill="1" applyBorder="1" applyAlignment="1">
      <alignment horizontal="center"/>
      <protection/>
    </xf>
    <xf numFmtId="0" fontId="2" fillId="0" borderId="11" xfId="0" applyNumberFormat="1" applyFont="1" applyFill="1" applyBorder="1" applyAlignment="1">
      <alignment horizontal="justify" wrapText="1"/>
    </xf>
    <xf numFmtId="49" fontId="14" fillId="0" borderId="11" xfId="0" applyNumberFormat="1" applyFont="1" applyFill="1" applyBorder="1" applyAlignment="1">
      <alignment horizontal="center"/>
    </xf>
    <xf numFmtId="49" fontId="14" fillId="0" borderId="11" xfId="54" applyNumberFormat="1" applyFont="1" applyFill="1" applyBorder="1" applyAlignment="1">
      <alignment horizontal="center" wrapText="1"/>
      <protection/>
    </xf>
    <xf numFmtId="49" fontId="10" fillId="0" borderId="11" xfId="0" applyNumberFormat="1" applyFont="1" applyFill="1" applyBorder="1" applyAlignment="1">
      <alignment horizontal="center"/>
    </xf>
    <xf numFmtId="0" fontId="2" fillId="0" borderId="11" xfId="0" applyFont="1" applyFill="1" applyBorder="1" applyAlignment="1">
      <alignment horizontal="justify" vertical="center" wrapText="1"/>
    </xf>
    <xf numFmtId="49" fontId="10" fillId="0" borderId="11" xfId="0" applyNumberFormat="1" applyFont="1" applyFill="1" applyBorder="1" applyAlignment="1">
      <alignment horizontal="justify" wrapText="1"/>
    </xf>
    <xf numFmtId="49" fontId="12" fillId="0" borderId="11" xfId="0" applyNumberFormat="1" applyFont="1" applyFill="1" applyBorder="1" applyAlignment="1">
      <alignment horizontal="center"/>
    </xf>
    <xf numFmtId="0" fontId="18" fillId="0" borderId="11" xfId="54" applyFont="1" applyFill="1" applyBorder="1" applyAlignment="1">
      <alignment horizontal="justify" wrapText="1"/>
      <protection/>
    </xf>
    <xf numFmtId="49" fontId="18" fillId="0" borderId="11" xfId="54" applyNumberFormat="1" applyFont="1" applyFill="1" applyBorder="1" applyAlignment="1">
      <alignment horizontal="center" wrapText="1"/>
      <protection/>
    </xf>
    <xf numFmtId="49" fontId="2" fillId="0" borderId="11" xfId="0" applyNumberFormat="1" applyFont="1" applyFill="1" applyBorder="1" applyAlignment="1">
      <alignment horizontal="center"/>
    </xf>
    <xf numFmtId="0" fontId="2" fillId="0" borderId="11" xfId="0" applyFont="1" applyFill="1" applyBorder="1" applyAlignment="1">
      <alignment horizontal="justify"/>
    </xf>
    <xf numFmtId="49" fontId="2" fillId="0" borderId="11" xfId="54" applyNumberFormat="1" applyFont="1" applyFill="1" applyBorder="1" applyAlignment="1">
      <alignment horizontal="center" wrapText="1"/>
      <protection/>
    </xf>
    <xf numFmtId="49" fontId="10" fillId="0" borderId="11" xfId="54" applyNumberFormat="1" applyFont="1" applyFill="1" applyBorder="1" applyAlignment="1">
      <alignment horizontal="center" wrapText="1"/>
      <protection/>
    </xf>
    <xf numFmtId="0" fontId="2" fillId="0" borderId="11" xfId="0" applyFont="1" applyFill="1" applyBorder="1" applyAlignment="1">
      <alignment horizontal="justify" vertical="center" wrapText="1"/>
    </xf>
    <xf numFmtId="0" fontId="19" fillId="0" borderId="11" xfId="54" applyFont="1" applyFill="1" applyBorder="1" applyAlignment="1">
      <alignment horizontal="justify" wrapText="1"/>
      <protection/>
    </xf>
    <xf numFmtId="0" fontId="2" fillId="0" borderId="11" xfId="54" applyFont="1" applyFill="1" applyBorder="1" applyAlignment="1">
      <alignment horizontal="justify"/>
      <protection/>
    </xf>
    <xf numFmtId="49" fontId="14" fillId="0" borderId="11" xfId="0" applyNumberFormat="1" applyFont="1" applyFill="1" applyBorder="1" applyAlignment="1">
      <alignment horizontal="justify" wrapText="1"/>
    </xf>
    <xf numFmtId="49" fontId="2" fillId="0" borderId="11" xfId="0" applyNumberFormat="1" applyFont="1" applyFill="1" applyBorder="1" applyAlignment="1">
      <alignment horizontal="center" wrapText="1"/>
    </xf>
    <xf numFmtId="0" fontId="10" fillId="0" borderId="11" xfId="0" applyFont="1" applyFill="1" applyBorder="1" applyAlignment="1">
      <alignment wrapText="1"/>
    </xf>
    <xf numFmtId="49" fontId="14" fillId="0" borderId="11" xfId="54" applyNumberFormat="1" applyFont="1" applyFill="1" applyBorder="1" applyAlignment="1">
      <alignment horizontal="center"/>
      <protection/>
    </xf>
    <xf numFmtId="0" fontId="2" fillId="0" borderId="11" xfId="0" applyFont="1" applyFill="1" applyBorder="1" applyAlignment="1">
      <alignment horizontal="justify"/>
    </xf>
    <xf numFmtId="0" fontId="2" fillId="0" borderId="11" xfId="0" applyFont="1" applyFill="1" applyBorder="1" applyAlignment="1">
      <alignment horizontal="center"/>
    </xf>
    <xf numFmtId="49" fontId="10" fillId="0" borderId="11" xfId="0" applyNumberFormat="1" applyFont="1" applyFill="1" applyBorder="1" applyAlignment="1">
      <alignment horizontal="center" wrapText="1"/>
    </xf>
    <xf numFmtId="49" fontId="10" fillId="0" borderId="11" xfId="0" applyNumberFormat="1" applyFont="1" applyFill="1" applyBorder="1" applyAlignment="1">
      <alignment horizontal="center"/>
    </xf>
    <xf numFmtId="0" fontId="3" fillId="0" borderId="11" xfId="0" applyFont="1" applyFill="1" applyBorder="1" applyAlignment="1">
      <alignment horizontal="justify" wrapText="1"/>
    </xf>
    <xf numFmtId="4" fontId="17" fillId="0" borderId="0" xfId="0" applyNumberFormat="1" applyFont="1" applyFill="1" applyBorder="1" applyAlignment="1">
      <alignment horizontal="center"/>
    </xf>
    <xf numFmtId="49" fontId="15" fillId="0" borderId="0" xfId="0" applyNumberFormat="1" applyFont="1" applyFill="1" applyBorder="1" applyAlignment="1">
      <alignment horizontal="center"/>
    </xf>
    <xf numFmtId="0" fontId="6" fillId="0" borderId="0" xfId="0" applyFont="1" applyFill="1" applyBorder="1" applyAlignment="1">
      <alignment horizontal="center"/>
    </xf>
    <xf numFmtId="0" fontId="2" fillId="0" borderId="11" xfId="54" applyFont="1" applyFill="1" applyBorder="1" applyAlignment="1">
      <alignment horizontal="justify" wrapText="1"/>
      <protection/>
    </xf>
    <xf numFmtId="0" fontId="28" fillId="0" borderId="11" xfId="54" applyFont="1" applyFill="1" applyBorder="1" applyAlignment="1">
      <alignment horizontal="justify"/>
      <protection/>
    </xf>
    <xf numFmtId="49" fontId="26" fillId="0" borderId="11" xfId="54" applyNumberFormat="1" applyFont="1" applyFill="1" applyBorder="1" applyAlignment="1">
      <alignment horizontal="center"/>
      <protection/>
    </xf>
    <xf numFmtId="49" fontId="25" fillId="0" borderId="11" xfId="0" applyNumberFormat="1" applyFont="1" applyFill="1" applyBorder="1" applyAlignment="1">
      <alignment horizontal="center"/>
    </xf>
    <xf numFmtId="0" fontId="2" fillId="0" borderId="0" xfId="54" applyFont="1" applyFill="1" applyBorder="1" applyAlignment="1">
      <alignment horizontal="justify"/>
      <protection/>
    </xf>
    <xf numFmtId="49" fontId="2" fillId="0" borderId="0" xfId="54" applyNumberFormat="1" applyFont="1" applyFill="1" applyBorder="1" applyAlignment="1">
      <alignment horizontal="center"/>
      <protection/>
    </xf>
    <xf numFmtId="49" fontId="9" fillId="0" borderId="0" xfId="0" applyNumberFormat="1" applyFont="1" applyFill="1" applyBorder="1" applyAlignment="1">
      <alignment horizontal="center"/>
    </xf>
    <xf numFmtId="0" fontId="9" fillId="0" borderId="0" xfId="0" applyFont="1" applyFill="1" applyBorder="1" applyAlignment="1">
      <alignment horizontal="center"/>
    </xf>
    <xf numFmtId="49" fontId="6" fillId="0" borderId="0" xfId="0" applyNumberFormat="1" applyFont="1" applyFill="1" applyBorder="1" applyAlignment="1">
      <alignment horizontal="center"/>
    </xf>
    <xf numFmtId="49" fontId="6" fillId="0" borderId="0" xfId="0" applyNumberFormat="1" applyFont="1" applyFill="1" applyAlignment="1">
      <alignment horizontal="center"/>
    </xf>
    <xf numFmtId="0" fontId="7" fillId="0" borderId="0" xfId="0" applyFont="1" applyFill="1" applyAlignment="1">
      <alignment horizontal="justify"/>
    </xf>
    <xf numFmtId="49" fontId="23" fillId="0" borderId="11" xfId="0" applyNumberFormat="1" applyFont="1" applyFill="1" applyBorder="1" applyAlignment="1">
      <alignment horizontal="center"/>
    </xf>
    <xf numFmtId="49" fontId="23" fillId="0" borderId="11" xfId="0" applyNumberFormat="1" applyFont="1" applyFill="1" applyBorder="1" applyAlignment="1">
      <alignment horizontal="center"/>
    </xf>
    <xf numFmtId="49" fontId="30" fillId="0" borderId="11" xfId="0" applyNumberFormat="1" applyFont="1" applyFill="1" applyBorder="1" applyAlignment="1">
      <alignment horizontal="center"/>
    </xf>
    <xf numFmtId="0" fontId="2" fillId="0" borderId="13" xfId="0" applyFont="1" applyFill="1" applyBorder="1" applyAlignment="1">
      <alignment horizontal="justify" wrapText="1"/>
    </xf>
    <xf numFmtId="0" fontId="10" fillId="0" borderId="11" xfId="54" applyFont="1" applyFill="1" applyBorder="1" applyAlignment="1">
      <alignment horizontal="justify" vertical="center" wrapText="1"/>
      <protection/>
    </xf>
    <xf numFmtId="0" fontId="2" fillId="0" borderId="11" xfId="0" applyFont="1" applyFill="1" applyBorder="1" applyAlignment="1">
      <alignment horizontal="left" wrapText="1"/>
    </xf>
    <xf numFmtId="49" fontId="31" fillId="0" borderId="11" xfId="0" applyNumberFormat="1" applyFont="1" applyBorder="1" applyAlignment="1">
      <alignment horizontal="center"/>
    </xf>
    <xf numFmtId="49" fontId="9" fillId="0" borderId="11" xfId="0" applyNumberFormat="1" applyFont="1" applyBorder="1" applyAlignment="1">
      <alignment horizontal="center"/>
    </xf>
    <xf numFmtId="185" fontId="8" fillId="0" borderId="11" xfId="0" applyNumberFormat="1" applyFont="1" applyFill="1" applyBorder="1" applyAlignment="1">
      <alignment horizontal="center"/>
    </xf>
    <xf numFmtId="185" fontId="17" fillId="0" borderId="11" xfId="0" applyNumberFormat="1" applyFont="1" applyFill="1" applyBorder="1" applyAlignment="1">
      <alignment horizontal="center"/>
    </xf>
    <xf numFmtId="0" fontId="18" fillId="0" borderId="11" xfId="0" applyFont="1" applyFill="1" applyBorder="1" applyAlignment="1">
      <alignment horizontal="justify" wrapText="1"/>
    </xf>
    <xf numFmtId="185" fontId="9" fillId="32" borderId="11" xfId="0" applyNumberFormat="1" applyFont="1" applyFill="1" applyBorder="1" applyAlignment="1">
      <alignment horizontal="center"/>
    </xf>
    <xf numFmtId="185" fontId="12" fillId="32" borderId="11" xfId="0" applyNumberFormat="1" applyFont="1" applyFill="1" applyBorder="1" applyAlignment="1">
      <alignment horizontal="center"/>
    </xf>
    <xf numFmtId="183" fontId="2" fillId="0" borderId="11" xfId="0" applyNumberFormat="1" applyFont="1" applyFill="1" applyBorder="1" applyAlignment="1">
      <alignment horizontal="center"/>
    </xf>
    <xf numFmtId="185" fontId="9" fillId="32" borderId="11" xfId="0" applyNumberFormat="1" applyFont="1" applyFill="1" applyBorder="1" applyAlignment="1">
      <alignment horizontal="center"/>
    </xf>
    <xf numFmtId="0" fontId="9" fillId="32" borderId="11" xfId="0" applyFont="1" applyFill="1" applyBorder="1" applyAlignment="1">
      <alignment horizontal="center"/>
    </xf>
    <xf numFmtId="183" fontId="9" fillId="32" borderId="11" xfId="0" applyNumberFormat="1" applyFont="1" applyFill="1" applyBorder="1" applyAlignment="1">
      <alignment horizontal="center"/>
    </xf>
    <xf numFmtId="0" fontId="13" fillId="32" borderId="11" xfId="0" applyFont="1" applyFill="1" applyBorder="1" applyAlignment="1">
      <alignment horizontal="center"/>
    </xf>
    <xf numFmtId="0" fontId="4" fillId="32" borderId="11" xfId="0" applyFont="1" applyFill="1" applyBorder="1" applyAlignment="1">
      <alignment horizontal="center"/>
    </xf>
    <xf numFmtId="49" fontId="9" fillId="32" borderId="11" xfId="0" applyNumberFormat="1" applyFont="1" applyFill="1" applyBorder="1" applyAlignment="1">
      <alignment horizontal="center"/>
    </xf>
    <xf numFmtId="49" fontId="15" fillId="32" borderId="11" xfId="0" applyNumberFormat="1" applyFont="1" applyFill="1" applyBorder="1" applyAlignment="1">
      <alignment horizontal="center"/>
    </xf>
    <xf numFmtId="185" fontId="15" fillId="32" borderId="11" xfId="0" applyNumberFormat="1" applyFont="1" applyFill="1" applyBorder="1" applyAlignment="1">
      <alignment horizontal="center"/>
    </xf>
    <xf numFmtId="49" fontId="11" fillId="32" borderId="11" xfId="0" applyNumberFormat="1" applyFont="1" applyFill="1" applyBorder="1" applyAlignment="1">
      <alignment horizontal="center"/>
    </xf>
    <xf numFmtId="185" fontId="11" fillId="32" borderId="11" xfId="0" applyNumberFormat="1" applyFont="1" applyFill="1" applyBorder="1" applyAlignment="1">
      <alignment horizontal="center"/>
    </xf>
    <xf numFmtId="0" fontId="29" fillId="32" borderId="11" xfId="0" applyFont="1" applyFill="1" applyBorder="1" applyAlignment="1">
      <alignment horizontal="center"/>
    </xf>
    <xf numFmtId="49" fontId="12" fillId="32" borderId="11" xfId="0" applyNumberFormat="1" applyFont="1" applyFill="1" applyBorder="1" applyAlignment="1">
      <alignment horizontal="center"/>
    </xf>
    <xf numFmtId="49" fontId="18" fillId="0" borderId="11" xfId="0" applyNumberFormat="1" applyFont="1" applyFill="1" applyBorder="1" applyAlignment="1">
      <alignment horizontal="center"/>
    </xf>
    <xf numFmtId="185" fontId="18" fillId="0" borderId="11" xfId="0" applyNumberFormat="1" applyFont="1" applyFill="1" applyBorder="1" applyAlignment="1">
      <alignment horizontal="center"/>
    </xf>
    <xf numFmtId="49" fontId="12" fillId="0" borderId="11" xfId="0" applyNumberFormat="1" applyFont="1" applyFill="1" applyBorder="1" applyAlignment="1">
      <alignment horizontal="center" vertical="center"/>
    </xf>
    <xf numFmtId="49" fontId="27" fillId="0" borderId="0" xfId="0" applyNumberFormat="1" applyFont="1" applyFill="1" applyBorder="1" applyAlignment="1">
      <alignment horizontal="center"/>
    </xf>
    <xf numFmtId="0" fontId="9" fillId="0" borderId="0" xfId="0" applyFont="1" applyFill="1" applyAlignment="1">
      <alignment horizontal="center"/>
    </xf>
    <xf numFmtId="185" fontId="9" fillId="0" borderId="0" xfId="0" applyNumberFormat="1" applyFont="1" applyFill="1" applyAlignment="1">
      <alignment horizontal="center"/>
    </xf>
    <xf numFmtId="0" fontId="13" fillId="0" borderId="0" xfId="0" applyFont="1" applyFill="1" applyAlignment="1">
      <alignment horizontal="center"/>
    </xf>
    <xf numFmtId="4"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2" fillId="0" borderId="13" xfId="0" applyFont="1" applyFill="1" applyBorder="1" applyAlignment="1">
      <alignment wrapText="1"/>
    </xf>
    <xf numFmtId="49" fontId="12" fillId="0" borderId="11" xfId="0" applyNumberFormat="1" applyFont="1" applyFill="1" applyBorder="1" applyAlignment="1">
      <alignment/>
    </xf>
    <xf numFmtId="0" fontId="10" fillId="0" borderId="14" xfId="0" applyFont="1" applyFill="1" applyBorder="1" applyAlignment="1">
      <alignment wrapText="1"/>
    </xf>
    <xf numFmtId="0" fontId="2" fillId="0" borderId="13" xfId="54" applyFont="1" applyFill="1" applyBorder="1" applyAlignment="1">
      <alignment horizontal="justify" wrapText="1"/>
      <protection/>
    </xf>
    <xf numFmtId="49" fontId="2" fillId="0" borderId="13" xfId="0" applyNumberFormat="1" applyFont="1" applyFill="1" applyBorder="1" applyAlignment="1">
      <alignment wrapText="1"/>
    </xf>
    <xf numFmtId="183" fontId="9" fillId="0" borderId="11" xfId="0" applyNumberFormat="1" applyFont="1" applyFill="1" applyBorder="1" applyAlignment="1">
      <alignment horizontal="center"/>
    </xf>
    <xf numFmtId="0" fontId="9" fillId="0" borderId="11" xfId="0" applyFont="1" applyFill="1" applyBorder="1" applyAlignment="1">
      <alignment horizontal="justify" wrapText="1"/>
    </xf>
    <xf numFmtId="0" fontId="14" fillId="0" borderId="11" xfId="0" applyFont="1" applyFill="1" applyBorder="1" applyAlignment="1">
      <alignment horizontal="justify"/>
    </xf>
    <xf numFmtId="0" fontId="10" fillId="0" borderId="11" xfId="0" applyFont="1" applyFill="1" applyBorder="1" applyAlignment="1">
      <alignment horizontal="justify"/>
    </xf>
    <xf numFmtId="185" fontId="12" fillId="0" borderId="0" xfId="0" applyNumberFormat="1" applyFont="1" applyFill="1" applyAlignment="1">
      <alignment horizontal="center"/>
    </xf>
    <xf numFmtId="0" fontId="10" fillId="0" borderId="14" xfId="0" applyFont="1" applyFill="1" applyBorder="1" applyAlignment="1">
      <alignment horizontal="justify" wrapText="1"/>
    </xf>
    <xf numFmtId="49" fontId="2" fillId="0" borderId="11" xfId="54" applyNumberFormat="1" applyFont="1" applyFill="1" applyBorder="1" applyAlignment="1">
      <alignment horizontal="center"/>
      <protection/>
    </xf>
    <xf numFmtId="49" fontId="12" fillId="0" borderId="13" xfId="0" applyNumberFormat="1" applyFont="1" applyFill="1" applyBorder="1" applyAlignment="1">
      <alignment horizontal="center"/>
    </xf>
    <xf numFmtId="0" fontId="31" fillId="0" borderId="0" xfId="0" applyFont="1" applyFill="1" applyAlignment="1">
      <alignment horizontal="center"/>
    </xf>
    <xf numFmtId="0" fontId="3" fillId="0" borderId="11" xfId="0" applyFont="1" applyFill="1" applyBorder="1" applyAlignment="1">
      <alignment horizontal="justify" wrapText="1"/>
    </xf>
    <xf numFmtId="0" fontId="2" fillId="0" borderId="14" xfId="54" applyFont="1" applyFill="1" applyBorder="1" applyAlignment="1">
      <alignment horizontal="justify" vertical="center" wrapText="1"/>
      <protection/>
    </xf>
    <xf numFmtId="185" fontId="11" fillId="32" borderId="11" xfId="0" applyNumberFormat="1" applyFont="1" applyFill="1" applyBorder="1" applyAlignment="1">
      <alignment horizontal="center"/>
    </xf>
    <xf numFmtId="49" fontId="9" fillId="0" borderId="0" xfId="0" applyNumberFormat="1" applyFont="1" applyFill="1" applyAlignment="1">
      <alignment horizontal="center"/>
    </xf>
    <xf numFmtId="49" fontId="12" fillId="0" borderId="14" xfId="0" applyNumberFormat="1" applyFont="1" applyFill="1" applyBorder="1" applyAlignment="1">
      <alignment horizontal="center"/>
    </xf>
    <xf numFmtId="0" fontId="2" fillId="0" borderId="13" xfId="0" applyFont="1" applyFill="1" applyBorder="1" applyAlignment="1">
      <alignment vertical="center" wrapText="1"/>
    </xf>
    <xf numFmtId="49" fontId="2" fillId="0" borderId="11" xfId="0" applyNumberFormat="1" applyFont="1" applyBorder="1" applyAlignment="1">
      <alignment horizontal="center"/>
    </xf>
    <xf numFmtId="49" fontId="2" fillId="0" borderId="13" xfId="54" applyNumberFormat="1" applyFont="1" applyFill="1" applyBorder="1" applyAlignment="1">
      <alignment horizontal="center" wrapText="1"/>
      <protection/>
    </xf>
    <xf numFmtId="49" fontId="2" fillId="0" borderId="13" xfId="0" applyNumberFormat="1" applyFont="1" applyBorder="1" applyAlignment="1">
      <alignment horizontal="center"/>
    </xf>
    <xf numFmtId="49" fontId="2" fillId="0" borderId="13" xfId="0" applyNumberFormat="1" applyFont="1" applyFill="1" applyBorder="1" applyAlignment="1">
      <alignment horizontal="center"/>
    </xf>
    <xf numFmtId="49" fontId="12" fillId="0" borderId="13" xfId="0" applyNumberFormat="1" applyFont="1" applyFill="1" applyBorder="1" applyAlignment="1">
      <alignment/>
    </xf>
    <xf numFmtId="0" fontId="2" fillId="0" borderId="11" xfId="0" applyFont="1" applyBorder="1" applyAlignment="1">
      <alignment horizontal="justify" wrapText="1"/>
    </xf>
    <xf numFmtId="0" fontId="10" fillId="0" borderId="13" xfId="0" applyFont="1" applyFill="1" applyBorder="1" applyAlignment="1">
      <alignment horizontal="justify" wrapText="1"/>
    </xf>
    <xf numFmtId="0" fontId="10" fillId="0" borderId="13" xfId="0" applyFont="1" applyFill="1" applyBorder="1" applyAlignment="1">
      <alignment wrapText="1"/>
    </xf>
    <xf numFmtId="49" fontId="9" fillId="0" borderId="11" xfId="0" applyNumberFormat="1" applyFont="1" applyFill="1" applyBorder="1" applyAlignment="1">
      <alignment/>
    </xf>
    <xf numFmtId="0" fontId="10" fillId="0" borderId="11" xfId="0" applyFont="1" applyFill="1" applyBorder="1" applyAlignment="1">
      <alignment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49" fontId="12" fillId="0" borderId="13" xfId="0" applyNumberFormat="1" applyFont="1" applyFill="1" applyBorder="1" applyAlignment="1">
      <alignment horizontal="center"/>
    </xf>
    <xf numFmtId="49" fontId="12" fillId="0" borderId="14" xfId="0" applyNumberFormat="1" applyFont="1" applyFill="1" applyBorder="1" applyAlignment="1">
      <alignment horizontal="center"/>
    </xf>
    <xf numFmtId="0" fontId="2" fillId="0" borderId="15" xfId="0" applyFont="1" applyFill="1" applyBorder="1" applyAlignment="1">
      <alignment horizontal="justify" vertical="center" wrapText="1"/>
    </xf>
    <xf numFmtId="49" fontId="12" fillId="0" borderId="11" xfId="0" applyNumberFormat="1" applyFont="1" applyFill="1" applyBorder="1" applyAlignment="1">
      <alignment horizontal="center"/>
    </xf>
    <xf numFmtId="2" fontId="2" fillId="0" borderId="13" xfId="0" applyNumberFormat="1" applyFont="1" applyFill="1" applyBorder="1" applyAlignment="1">
      <alignment horizontal="justify" vertical="center" wrapText="1"/>
    </xf>
    <xf numFmtId="2" fontId="2" fillId="0" borderId="15" xfId="0" applyNumberFormat="1" applyFont="1" applyFill="1" applyBorder="1" applyAlignment="1">
      <alignment horizontal="justify" vertical="center" wrapText="1"/>
    </xf>
    <xf numFmtId="2" fontId="2" fillId="0" borderId="14" xfId="0" applyNumberFormat="1" applyFont="1" applyFill="1" applyBorder="1" applyAlignment="1">
      <alignment horizontal="justify" vertical="center" wrapText="1"/>
    </xf>
    <xf numFmtId="49" fontId="12" fillId="0" borderId="15" xfId="0" applyNumberFormat="1" applyFont="1" applyFill="1" applyBorder="1" applyAlignment="1">
      <alignment horizontal="center"/>
    </xf>
    <xf numFmtId="0" fontId="10" fillId="0" borderId="13" xfId="54" applyFont="1" applyFill="1" applyBorder="1" applyAlignment="1">
      <alignment horizontal="justify" wrapText="1"/>
      <protection/>
    </xf>
    <xf numFmtId="0" fontId="10" fillId="0" borderId="14" xfId="54" applyFont="1" applyFill="1" applyBorder="1" applyAlignment="1">
      <alignment horizontal="justify" wrapText="1"/>
      <protection/>
    </xf>
    <xf numFmtId="49" fontId="10" fillId="0" borderId="13" xfId="0" applyNumberFormat="1" applyFont="1" applyFill="1" applyBorder="1" applyAlignment="1">
      <alignment horizontal="justify" vertical="center" wrapText="1"/>
    </xf>
    <xf numFmtId="49" fontId="10" fillId="0" borderId="14" xfId="0" applyNumberFormat="1" applyFont="1" applyFill="1" applyBorder="1" applyAlignment="1">
      <alignment horizontal="justify" vertical="center" wrapText="1"/>
    </xf>
    <xf numFmtId="49" fontId="9" fillId="0" borderId="0" xfId="0" applyNumberFormat="1" applyFont="1" applyFill="1" applyAlignment="1">
      <alignment horizontal="center"/>
    </xf>
    <xf numFmtId="1" fontId="2" fillId="0" borderId="12" xfId="54" applyNumberFormat="1" applyFont="1" applyFill="1" applyBorder="1" applyAlignment="1">
      <alignment horizontal="right"/>
      <protection/>
    </xf>
    <xf numFmtId="1" fontId="3" fillId="0" borderId="0" xfId="54" applyNumberFormat="1" applyFont="1" applyFill="1" applyBorder="1" applyAlignment="1">
      <alignment horizontal="center" wrapText="1"/>
      <protection/>
    </xf>
    <xf numFmtId="49" fontId="2" fillId="0" borderId="13" xfId="54" applyNumberFormat="1" applyFont="1" applyFill="1" applyBorder="1" applyAlignment="1">
      <alignment horizontal="center" vertical="center"/>
      <protection/>
    </xf>
    <xf numFmtId="49" fontId="2" fillId="0" borderId="14" xfId="54" applyNumberFormat="1" applyFont="1" applyFill="1" applyBorder="1" applyAlignment="1">
      <alignment horizontal="center" vertical="center"/>
      <protection/>
    </xf>
    <xf numFmtId="49" fontId="2" fillId="0" borderId="13" xfId="54" applyNumberFormat="1" applyFont="1" applyFill="1" applyBorder="1" applyAlignment="1">
      <alignment horizontal="center" vertical="center" wrapText="1"/>
      <protection/>
    </xf>
    <xf numFmtId="49" fontId="2" fillId="0" borderId="14" xfId="54" applyNumberFormat="1" applyFont="1" applyFill="1" applyBorder="1" applyAlignment="1">
      <alignment horizontal="center" vertical="center" wrapText="1"/>
      <protection/>
    </xf>
    <xf numFmtId="49" fontId="9" fillId="0" borderId="13" xfId="0" applyNumberFormat="1" applyFont="1" applyFill="1" applyBorder="1" applyAlignment="1">
      <alignment horizontal="center"/>
    </xf>
    <xf numFmtId="49" fontId="9" fillId="0" borderId="14" xfId="0" applyNumberFormat="1" applyFont="1" applyFill="1" applyBorder="1" applyAlignment="1">
      <alignment horizontal="center"/>
    </xf>
    <xf numFmtId="0" fontId="2" fillId="0" borderId="11" xfId="0" applyFont="1" applyFill="1" applyBorder="1" applyAlignment="1">
      <alignment horizontal="justify" vertical="center" wrapText="1"/>
    </xf>
    <xf numFmtId="0" fontId="2" fillId="0" borderId="13" xfId="54" applyFont="1" applyFill="1" applyBorder="1" applyAlignment="1">
      <alignment horizontal="justify" wrapText="1"/>
      <protection/>
    </xf>
    <xf numFmtId="0" fontId="2" fillId="0" borderId="14" xfId="54" applyFont="1" applyFill="1" applyBorder="1" applyAlignment="1">
      <alignment horizontal="justify" wrapText="1"/>
      <protection/>
    </xf>
    <xf numFmtId="49" fontId="12" fillId="0" borderId="13" xfId="0" applyNumberFormat="1" applyFont="1" applyFill="1" applyBorder="1" applyAlignment="1">
      <alignment horizontal="justify"/>
    </xf>
    <xf numFmtId="49" fontId="12" fillId="0" borderId="14" xfId="0" applyNumberFormat="1" applyFont="1" applyFill="1" applyBorder="1" applyAlignment="1">
      <alignment horizontal="justify"/>
    </xf>
    <xf numFmtId="0" fontId="10" fillId="0" borderId="13" xfId="54" applyFont="1" applyFill="1" applyBorder="1" applyAlignment="1">
      <alignment horizontal="justify" vertical="center" wrapText="1"/>
      <protection/>
    </xf>
    <xf numFmtId="0" fontId="10" fillId="0" borderId="14" xfId="54" applyFont="1" applyFill="1" applyBorder="1" applyAlignment="1">
      <alignment horizontal="justify" vertical="center" wrapText="1"/>
      <protection/>
    </xf>
    <xf numFmtId="49" fontId="9" fillId="0" borderId="13"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0" fontId="2" fillId="0" borderId="13" xfId="0" applyFont="1" applyFill="1" applyBorder="1" applyAlignment="1">
      <alignment horizontal="justify" wrapText="1"/>
    </xf>
    <xf numFmtId="0" fontId="2" fillId="0" borderId="14" xfId="0" applyFont="1" applyFill="1" applyBorder="1" applyAlignment="1">
      <alignment horizontal="justify" wrapText="1"/>
    </xf>
    <xf numFmtId="0" fontId="10" fillId="0" borderId="15" xfId="54" applyFont="1" applyFill="1" applyBorder="1" applyAlignment="1">
      <alignment horizontal="justify" vertical="center" wrapText="1"/>
      <protection/>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3" xfId="54" applyFont="1" applyFill="1" applyBorder="1" applyAlignment="1">
      <alignment horizontal="justify" vertical="center" wrapText="1"/>
      <protection/>
    </xf>
    <xf numFmtId="0" fontId="2" fillId="0" borderId="14" xfId="54" applyFont="1" applyFill="1" applyBorder="1" applyAlignment="1">
      <alignment horizontal="justify" vertical="center" wrapText="1"/>
      <protection/>
    </xf>
    <xf numFmtId="0" fontId="10" fillId="0" borderId="13" xfId="0" applyFont="1" applyFill="1" applyBorder="1" applyAlignment="1">
      <alignment horizontal="justify" vertical="center" wrapText="1"/>
    </xf>
    <xf numFmtId="0" fontId="10" fillId="0" borderId="14" xfId="0" applyFont="1" applyFill="1" applyBorder="1" applyAlignment="1">
      <alignment horizontal="justify" vertical="center" wrapText="1"/>
    </xf>
    <xf numFmtId="49" fontId="9" fillId="0" borderId="15" xfId="0" applyNumberFormat="1" applyFont="1" applyFill="1" applyBorder="1" applyAlignment="1">
      <alignment horizontal="center"/>
    </xf>
    <xf numFmtId="0" fontId="2" fillId="0" borderId="11" xfId="54" applyFont="1" applyBorder="1" applyAlignment="1">
      <alignment horizontal="justify" wrapText="1"/>
      <protection/>
    </xf>
    <xf numFmtId="49" fontId="10" fillId="0" borderId="11" xfId="54" applyNumberFormat="1" applyFont="1" applyBorder="1" applyAlignment="1">
      <alignment horizontal="center" wrapText="1"/>
      <protection/>
    </xf>
    <xf numFmtId="49" fontId="10" fillId="0" borderId="11" xfId="54" applyNumberFormat="1" applyFont="1" applyBorder="1" applyAlignment="1">
      <alignment horizontal="center"/>
      <protection/>
    </xf>
    <xf numFmtId="49" fontId="11" fillId="0" borderId="11" xfId="0" applyNumberFormat="1" applyFont="1" applyBorder="1" applyAlignment="1">
      <alignment horizontal="center"/>
    </xf>
    <xf numFmtId="0" fontId="10" fillId="0" borderId="11" xfId="54" applyFont="1" applyBorder="1" applyAlignment="1">
      <alignment horizontal="justify"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969"/>
  <sheetViews>
    <sheetView tabSelected="1" zoomScale="130" zoomScaleNormal="130" zoomScaleSheetLayoutView="100" workbookViewId="0" topLeftCell="A1">
      <selection activeCell="B3" sqref="B3"/>
    </sheetView>
  </sheetViews>
  <sheetFormatPr defaultColWidth="9.125" defaultRowHeight="12.75"/>
  <cols>
    <col min="1" max="1" width="7.375" style="105" customWidth="1"/>
    <col min="2" max="2" width="49.375" style="106" customWidth="1"/>
    <col min="3" max="3" width="5.625" style="56" customWidth="1"/>
    <col min="4" max="4" width="6.625" style="56" customWidth="1"/>
    <col min="5" max="5" width="9.875" style="56" customWidth="1"/>
    <col min="6" max="6" width="5.625" style="56" customWidth="1"/>
    <col min="7" max="8" width="9.50390625" style="56" customWidth="1"/>
    <col min="9" max="9" width="9.125" style="57" customWidth="1"/>
    <col min="10" max="12" width="9.125" style="49" customWidth="1"/>
    <col min="13" max="13" width="19.50390625" style="49" customWidth="1"/>
    <col min="14" max="16384" width="9.125" style="49" customWidth="1"/>
  </cols>
  <sheetData>
    <row r="1" spans="2:9" ht="12" customHeight="1">
      <c r="B1" s="53"/>
      <c r="C1" s="186" t="s">
        <v>762</v>
      </c>
      <c r="D1" s="186"/>
      <c r="E1" s="186"/>
      <c r="F1" s="186"/>
      <c r="G1" s="186"/>
      <c r="H1" s="186"/>
      <c r="I1" s="186"/>
    </row>
    <row r="2" spans="2:9" ht="11.25" customHeight="1">
      <c r="B2" s="53"/>
      <c r="C2" s="186" t="s">
        <v>156</v>
      </c>
      <c r="D2" s="186"/>
      <c r="E2" s="186"/>
      <c r="F2" s="186"/>
      <c r="G2" s="186"/>
      <c r="H2" s="186"/>
      <c r="I2" s="186"/>
    </row>
    <row r="3" spans="2:9" ht="12.75" customHeight="1">
      <c r="B3" s="53"/>
      <c r="C3" s="186" t="s">
        <v>17</v>
      </c>
      <c r="D3" s="186"/>
      <c r="E3" s="186"/>
      <c r="F3" s="186"/>
      <c r="G3" s="186"/>
      <c r="H3" s="186"/>
      <c r="I3" s="186"/>
    </row>
    <row r="4" spans="2:9" ht="13.5" customHeight="1">
      <c r="B4" s="53"/>
      <c r="C4" s="186" t="s">
        <v>934</v>
      </c>
      <c r="D4" s="186"/>
      <c r="E4" s="186"/>
      <c r="F4" s="186"/>
      <c r="G4" s="186"/>
      <c r="H4" s="186"/>
      <c r="I4" s="186"/>
    </row>
    <row r="5" spans="2:5" ht="13.5" customHeight="1">
      <c r="B5" s="53"/>
      <c r="C5" s="54"/>
      <c r="D5" s="54"/>
      <c r="E5" s="55"/>
    </row>
    <row r="6" spans="1:9" ht="15" customHeight="1">
      <c r="A6" s="188" t="s">
        <v>497</v>
      </c>
      <c r="B6" s="188"/>
      <c r="C6" s="188"/>
      <c r="D6" s="188"/>
      <c r="E6" s="188"/>
      <c r="F6" s="188"/>
      <c r="G6" s="188"/>
      <c r="H6" s="188"/>
      <c r="I6" s="188"/>
    </row>
    <row r="7" spans="1:9" ht="12.75">
      <c r="A7" s="188" t="s">
        <v>855</v>
      </c>
      <c r="B7" s="188"/>
      <c r="C7" s="188"/>
      <c r="D7" s="188"/>
      <c r="E7" s="188"/>
      <c r="F7" s="188"/>
      <c r="G7" s="188"/>
      <c r="H7" s="188"/>
      <c r="I7" s="188"/>
    </row>
    <row r="8" spans="2:9" ht="12.75">
      <c r="B8" s="58"/>
      <c r="C8" s="58"/>
      <c r="D8" s="58"/>
      <c r="E8" s="58"/>
      <c r="F8" s="187" t="s">
        <v>166</v>
      </c>
      <c r="G8" s="187"/>
      <c r="H8" s="187"/>
      <c r="I8" s="187"/>
    </row>
    <row r="9" spans="1:9" ht="22.5" customHeight="1">
      <c r="A9" s="59" t="s">
        <v>163</v>
      </c>
      <c r="B9" s="15" t="s">
        <v>143</v>
      </c>
      <c r="C9" s="60" t="s">
        <v>140</v>
      </c>
      <c r="D9" s="3" t="s">
        <v>158</v>
      </c>
      <c r="E9" s="3" t="s">
        <v>159</v>
      </c>
      <c r="F9" s="3" t="s">
        <v>160</v>
      </c>
      <c r="G9" s="61" t="s">
        <v>624</v>
      </c>
      <c r="H9" s="61" t="s">
        <v>754</v>
      </c>
      <c r="I9" s="61" t="s">
        <v>856</v>
      </c>
    </row>
    <row r="10" spans="1:9" s="50" customFormat="1" ht="10.5" customHeight="1">
      <c r="A10" s="9">
        <v>1</v>
      </c>
      <c r="B10" s="1">
        <v>2</v>
      </c>
      <c r="C10" s="2" t="s">
        <v>139</v>
      </c>
      <c r="D10" s="2" t="s">
        <v>145</v>
      </c>
      <c r="E10" s="2" t="s">
        <v>164</v>
      </c>
      <c r="F10" s="2" t="s">
        <v>165</v>
      </c>
      <c r="G10" s="2" t="s">
        <v>129</v>
      </c>
      <c r="H10" s="2" t="s">
        <v>445</v>
      </c>
      <c r="I10" s="2" t="s">
        <v>451</v>
      </c>
    </row>
    <row r="11" spans="1:9" s="50" customFormat="1" ht="24">
      <c r="A11" s="32" t="s">
        <v>248</v>
      </c>
      <c r="B11" s="33" t="s">
        <v>167</v>
      </c>
      <c r="C11" s="62" t="s">
        <v>206</v>
      </c>
      <c r="D11" s="62" t="s">
        <v>155</v>
      </c>
      <c r="E11" s="62" t="s">
        <v>367</v>
      </c>
      <c r="F11" s="63" t="s">
        <v>146</v>
      </c>
      <c r="G11" s="64">
        <f>SUM(G12,G63,G97,G139,G208,G253,G196,G204)</f>
        <v>446068.7</v>
      </c>
      <c r="H11" s="64">
        <f>SUM(H12,H63,H97,H139,H208,H253,H196,H204)</f>
        <v>377279.3</v>
      </c>
      <c r="I11" s="64">
        <f>SUM(I12,I63,I97,I139,I208,I253,I196,I204)</f>
        <v>375387.10000000003</v>
      </c>
    </row>
    <row r="12" spans="1:9" s="137" customFormat="1" ht="15" customHeight="1">
      <c r="A12" s="9"/>
      <c r="B12" s="17" t="s">
        <v>510</v>
      </c>
      <c r="C12" s="2" t="s">
        <v>206</v>
      </c>
      <c r="D12" s="2" t="s">
        <v>509</v>
      </c>
      <c r="E12" s="2" t="s">
        <v>367</v>
      </c>
      <c r="F12" s="5" t="s">
        <v>146</v>
      </c>
      <c r="G12" s="24">
        <f>SUM(G13,G37,G39,G41)</f>
        <v>72082.4</v>
      </c>
      <c r="H12" s="24">
        <f>SUM(H13,H37,H41)</f>
        <v>58978.4</v>
      </c>
      <c r="I12" s="24">
        <f>SUM(I13,I37,I41)</f>
        <v>59164.3</v>
      </c>
    </row>
    <row r="13" spans="1:9" s="39" customFormat="1" ht="38.25" customHeight="1">
      <c r="A13" s="108"/>
      <c r="B13" s="17" t="s">
        <v>551</v>
      </c>
      <c r="C13" s="14" t="s">
        <v>206</v>
      </c>
      <c r="D13" s="14" t="s">
        <v>142</v>
      </c>
      <c r="E13" s="2" t="s">
        <v>367</v>
      </c>
      <c r="F13" s="11" t="s">
        <v>146</v>
      </c>
      <c r="G13" s="25">
        <f>SUM(G14,G18,G28,G29,G33)</f>
        <v>51565.200000000004</v>
      </c>
      <c r="H13" s="25">
        <f>SUM(H14,H18,H28,H29,H33)</f>
        <v>51365.8</v>
      </c>
      <c r="I13" s="25">
        <f>SUM(I14,I18,I28,I29,I33)</f>
        <v>51365.8</v>
      </c>
    </row>
    <row r="14" spans="1:9" s="39" customFormat="1" ht="31.5" customHeight="1">
      <c r="A14" s="108"/>
      <c r="B14" s="19" t="s">
        <v>630</v>
      </c>
      <c r="C14" s="4" t="s">
        <v>206</v>
      </c>
      <c r="D14" s="2" t="s">
        <v>142</v>
      </c>
      <c r="E14" s="2" t="s">
        <v>284</v>
      </c>
      <c r="F14" s="5" t="s">
        <v>146</v>
      </c>
      <c r="G14" s="6">
        <f>SUM(G16:G17)</f>
        <v>2118.8</v>
      </c>
      <c r="H14" s="6">
        <f>SUM(H16:H17)</f>
        <v>2118.8</v>
      </c>
      <c r="I14" s="6">
        <f>SUM(I16:I17)</f>
        <v>2118.8</v>
      </c>
    </row>
    <row r="15" spans="1:9" s="39" customFormat="1" ht="14.25" customHeight="1">
      <c r="A15" s="108"/>
      <c r="B15" s="19" t="s">
        <v>144</v>
      </c>
      <c r="C15" s="4"/>
      <c r="D15" s="2"/>
      <c r="E15" s="2"/>
      <c r="F15" s="5"/>
      <c r="G15" s="5"/>
      <c r="H15" s="5"/>
      <c r="I15" s="6"/>
    </row>
    <row r="16" spans="1:9" s="39" customFormat="1" ht="48.75" customHeight="1">
      <c r="A16" s="108"/>
      <c r="B16" s="19" t="s">
        <v>178</v>
      </c>
      <c r="C16" s="4" t="s">
        <v>206</v>
      </c>
      <c r="D16" s="2" t="s">
        <v>142</v>
      </c>
      <c r="E16" s="2" t="s">
        <v>182</v>
      </c>
      <c r="F16" s="5" t="s">
        <v>310</v>
      </c>
      <c r="G16" s="6">
        <v>1949.4</v>
      </c>
      <c r="H16" s="6">
        <v>1949.4</v>
      </c>
      <c r="I16" s="6">
        <v>1949.4</v>
      </c>
    </row>
    <row r="17" spans="1:9" s="39" customFormat="1" ht="29.25" customHeight="1">
      <c r="A17" s="108"/>
      <c r="B17" s="19" t="s">
        <v>179</v>
      </c>
      <c r="C17" s="4" t="s">
        <v>206</v>
      </c>
      <c r="D17" s="2" t="s">
        <v>142</v>
      </c>
      <c r="E17" s="2" t="s">
        <v>180</v>
      </c>
      <c r="F17" s="5" t="s">
        <v>310</v>
      </c>
      <c r="G17" s="6">
        <v>169.4</v>
      </c>
      <c r="H17" s="6">
        <v>169.4</v>
      </c>
      <c r="I17" s="6">
        <v>169.4</v>
      </c>
    </row>
    <row r="18" spans="1:9" ht="18" customHeight="1">
      <c r="A18" s="74"/>
      <c r="B18" s="17" t="s">
        <v>168</v>
      </c>
      <c r="C18" s="4" t="s">
        <v>206</v>
      </c>
      <c r="D18" s="4" t="s">
        <v>142</v>
      </c>
      <c r="E18" s="2" t="s">
        <v>371</v>
      </c>
      <c r="F18" s="5" t="s">
        <v>146</v>
      </c>
      <c r="G18" s="6">
        <f>SUM(G19,G25,G26,G27)</f>
        <v>43667</v>
      </c>
      <c r="H18" s="6">
        <f>SUM(H19,H25,H26,H27)</f>
        <v>43507.6</v>
      </c>
      <c r="I18" s="6">
        <f>SUM(I19,I25,I26,I27)</f>
        <v>43507.6</v>
      </c>
    </row>
    <row r="19" spans="1:9" ht="57.75" customHeight="1">
      <c r="A19" s="74"/>
      <c r="B19" s="16" t="s">
        <v>185</v>
      </c>
      <c r="C19" s="4" t="s">
        <v>206</v>
      </c>
      <c r="D19" s="4" t="s">
        <v>142</v>
      </c>
      <c r="E19" s="2" t="s">
        <v>372</v>
      </c>
      <c r="F19" s="5" t="s">
        <v>344</v>
      </c>
      <c r="G19" s="6">
        <v>41952</v>
      </c>
      <c r="H19" s="6">
        <v>41420</v>
      </c>
      <c r="I19" s="6">
        <v>41420</v>
      </c>
    </row>
    <row r="20" spans="1:9" s="39" customFormat="1" ht="9.75">
      <c r="A20" s="108"/>
      <c r="B20" s="65" t="s">
        <v>144</v>
      </c>
      <c r="C20" s="4"/>
      <c r="D20" s="4"/>
      <c r="E20" s="2"/>
      <c r="F20" s="5"/>
      <c r="G20" s="5"/>
      <c r="H20" s="5"/>
      <c r="I20" s="23"/>
    </row>
    <row r="21" spans="1:9" s="39" customFormat="1" ht="13.5" customHeight="1">
      <c r="A21" s="108"/>
      <c r="B21" s="65" t="s">
        <v>13</v>
      </c>
      <c r="C21" s="4" t="s">
        <v>206</v>
      </c>
      <c r="D21" s="4" t="s">
        <v>142</v>
      </c>
      <c r="E21" s="2" t="s">
        <v>372</v>
      </c>
      <c r="F21" s="5" t="s">
        <v>344</v>
      </c>
      <c r="G21" s="23">
        <f>SUM(G22:G24)</f>
        <v>366</v>
      </c>
      <c r="H21" s="23">
        <f>SUM(H22:H24)</f>
        <v>366</v>
      </c>
      <c r="I21" s="23">
        <f>SUM(I22:I24)</f>
        <v>366</v>
      </c>
    </row>
    <row r="22" spans="1:9" s="39" customFormat="1" ht="22.5" customHeight="1">
      <c r="A22" s="108"/>
      <c r="B22" s="66" t="s">
        <v>440</v>
      </c>
      <c r="C22" s="4"/>
      <c r="D22" s="4"/>
      <c r="E22" s="2"/>
      <c r="F22" s="5"/>
      <c r="G22" s="23">
        <v>122</v>
      </c>
      <c r="H22" s="23">
        <v>122</v>
      </c>
      <c r="I22" s="23">
        <v>122</v>
      </c>
    </row>
    <row r="23" spans="1:9" s="39" customFormat="1" ht="20.25" customHeight="1">
      <c r="A23" s="108"/>
      <c r="B23" s="66" t="s">
        <v>215</v>
      </c>
      <c r="C23" s="14"/>
      <c r="D23" s="14"/>
      <c r="E23" s="67"/>
      <c r="F23" s="11"/>
      <c r="G23" s="23">
        <v>122</v>
      </c>
      <c r="H23" s="23">
        <v>122</v>
      </c>
      <c r="I23" s="23">
        <v>122</v>
      </c>
    </row>
    <row r="24" spans="1:9" s="39" customFormat="1" ht="20.25" customHeight="1">
      <c r="A24" s="108"/>
      <c r="B24" s="66" t="s">
        <v>387</v>
      </c>
      <c r="C24" s="14"/>
      <c r="D24" s="14"/>
      <c r="E24" s="67"/>
      <c r="F24" s="11"/>
      <c r="G24" s="23">
        <v>122</v>
      </c>
      <c r="H24" s="23">
        <v>122</v>
      </c>
      <c r="I24" s="23">
        <v>122</v>
      </c>
    </row>
    <row r="25" spans="1:9" s="39" customFormat="1" ht="20.25" customHeight="1">
      <c r="A25" s="108"/>
      <c r="B25" s="16" t="s">
        <v>266</v>
      </c>
      <c r="C25" s="4" t="s">
        <v>206</v>
      </c>
      <c r="D25" s="4" t="s">
        <v>142</v>
      </c>
      <c r="E25" s="2" t="s">
        <v>372</v>
      </c>
      <c r="F25" s="11" t="s">
        <v>201</v>
      </c>
      <c r="G25" s="23"/>
      <c r="H25" s="23"/>
      <c r="I25" s="23"/>
    </row>
    <row r="26" spans="1:9" s="39" customFormat="1" ht="24.75" customHeight="1">
      <c r="A26" s="108"/>
      <c r="B26" s="16" t="s">
        <v>186</v>
      </c>
      <c r="C26" s="14" t="s">
        <v>206</v>
      </c>
      <c r="D26" s="14" t="s">
        <v>142</v>
      </c>
      <c r="E26" s="2" t="s">
        <v>373</v>
      </c>
      <c r="F26" s="11" t="s">
        <v>310</v>
      </c>
      <c r="G26" s="23">
        <v>881.8</v>
      </c>
      <c r="H26" s="23">
        <v>1189.2</v>
      </c>
      <c r="I26" s="23">
        <v>1189.2</v>
      </c>
    </row>
    <row r="27" spans="1:9" s="39" customFormat="1" ht="22.5" customHeight="1">
      <c r="A27" s="108"/>
      <c r="B27" s="16" t="s">
        <v>187</v>
      </c>
      <c r="C27" s="14" t="s">
        <v>206</v>
      </c>
      <c r="D27" s="14" t="s">
        <v>142</v>
      </c>
      <c r="E27" s="2" t="s">
        <v>373</v>
      </c>
      <c r="F27" s="11" t="s">
        <v>172</v>
      </c>
      <c r="G27" s="23">
        <v>833.2</v>
      </c>
      <c r="H27" s="23">
        <v>898.4</v>
      </c>
      <c r="I27" s="23">
        <v>898.4</v>
      </c>
    </row>
    <row r="28" spans="1:9" ht="26.25" customHeight="1">
      <c r="A28" s="74"/>
      <c r="B28" s="19" t="s">
        <v>188</v>
      </c>
      <c r="C28" s="4" t="s">
        <v>206</v>
      </c>
      <c r="D28" s="4" t="s">
        <v>142</v>
      </c>
      <c r="E28" s="2" t="s">
        <v>374</v>
      </c>
      <c r="F28" s="5" t="s">
        <v>344</v>
      </c>
      <c r="G28" s="6">
        <v>3214.8</v>
      </c>
      <c r="H28" s="6">
        <v>3214.8</v>
      </c>
      <c r="I28" s="6">
        <v>3214.8</v>
      </c>
    </row>
    <row r="29" spans="1:9" ht="36" customHeight="1">
      <c r="A29" s="74"/>
      <c r="B29" s="20" t="s">
        <v>246</v>
      </c>
      <c r="C29" s="4" t="s">
        <v>206</v>
      </c>
      <c r="D29" s="4" t="s">
        <v>142</v>
      </c>
      <c r="E29" s="2" t="s">
        <v>376</v>
      </c>
      <c r="F29" s="5" t="s">
        <v>146</v>
      </c>
      <c r="G29" s="6">
        <f>SUM(G30:G32)</f>
        <v>1877</v>
      </c>
      <c r="H29" s="6">
        <f>SUM(H30:H32)</f>
        <v>1837</v>
      </c>
      <c r="I29" s="6">
        <f>SUM(I30:I32)</f>
        <v>1837</v>
      </c>
    </row>
    <row r="30" spans="1:9" ht="69" customHeight="1">
      <c r="A30" s="74"/>
      <c r="B30" s="16" t="s">
        <v>358</v>
      </c>
      <c r="C30" s="14" t="s">
        <v>206</v>
      </c>
      <c r="D30" s="14" t="s">
        <v>142</v>
      </c>
      <c r="E30" s="2" t="s">
        <v>376</v>
      </c>
      <c r="F30" s="11" t="s">
        <v>344</v>
      </c>
      <c r="G30" s="23">
        <v>1714.8</v>
      </c>
      <c r="H30" s="23">
        <v>1714.8</v>
      </c>
      <c r="I30" s="23">
        <v>1714.8</v>
      </c>
    </row>
    <row r="31" spans="1:9" ht="52.5" customHeight="1">
      <c r="A31" s="74"/>
      <c r="B31" s="16" t="s">
        <v>359</v>
      </c>
      <c r="C31" s="14" t="s">
        <v>206</v>
      </c>
      <c r="D31" s="14" t="s">
        <v>142</v>
      </c>
      <c r="E31" s="2" t="s">
        <v>376</v>
      </c>
      <c r="F31" s="11" t="s">
        <v>310</v>
      </c>
      <c r="G31" s="23">
        <v>162.2</v>
      </c>
      <c r="H31" s="23">
        <v>122.2</v>
      </c>
      <c r="I31" s="23">
        <v>122.2</v>
      </c>
    </row>
    <row r="32" spans="1:9" ht="41.25" customHeight="1">
      <c r="A32" s="74"/>
      <c r="B32" s="16" t="s">
        <v>404</v>
      </c>
      <c r="C32" s="14" t="s">
        <v>206</v>
      </c>
      <c r="D32" s="14" t="s">
        <v>142</v>
      </c>
      <c r="E32" s="2" t="s">
        <v>376</v>
      </c>
      <c r="F32" s="11" t="s">
        <v>172</v>
      </c>
      <c r="G32" s="11"/>
      <c r="H32" s="11"/>
      <c r="I32" s="23"/>
    </row>
    <row r="33" spans="1:9" s="39" customFormat="1" ht="37.5" customHeight="1">
      <c r="A33" s="74"/>
      <c r="B33" s="20" t="s">
        <v>247</v>
      </c>
      <c r="C33" s="4" t="s">
        <v>206</v>
      </c>
      <c r="D33" s="4" t="s">
        <v>142</v>
      </c>
      <c r="E33" s="2" t="s">
        <v>375</v>
      </c>
      <c r="F33" s="5" t="s">
        <v>146</v>
      </c>
      <c r="G33" s="6">
        <f>SUM(G34:G36)</f>
        <v>687.6</v>
      </c>
      <c r="H33" s="6">
        <f>SUM(H34:H36)</f>
        <v>687.6</v>
      </c>
      <c r="I33" s="6">
        <f>SUM(I34:I36)</f>
        <v>687.6</v>
      </c>
    </row>
    <row r="34" spans="1:9" s="39" customFormat="1" ht="65.25" customHeight="1">
      <c r="A34" s="108"/>
      <c r="B34" s="16" t="s">
        <v>355</v>
      </c>
      <c r="C34" s="4" t="s">
        <v>206</v>
      </c>
      <c r="D34" s="4" t="s">
        <v>142</v>
      </c>
      <c r="E34" s="2" t="s">
        <v>375</v>
      </c>
      <c r="F34" s="11" t="s">
        <v>344</v>
      </c>
      <c r="G34" s="23">
        <v>625.2</v>
      </c>
      <c r="H34" s="23">
        <v>625.2</v>
      </c>
      <c r="I34" s="23">
        <v>625.2</v>
      </c>
    </row>
    <row r="35" spans="1:9" s="39" customFormat="1" ht="42.75" customHeight="1">
      <c r="A35" s="108"/>
      <c r="B35" s="16" t="s">
        <v>356</v>
      </c>
      <c r="C35" s="4" t="s">
        <v>206</v>
      </c>
      <c r="D35" s="4" t="s">
        <v>142</v>
      </c>
      <c r="E35" s="2" t="s">
        <v>375</v>
      </c>
      <c r="F35" s="11" t="s">
        <v>310</v>
      </c>
      <c r="G35" s="23">
        <v>62.4</v>
      </c>
      <c r="H35" s="23">
        <v>62.4</v>
      </c>
      <c r="I35" s="23">
        <v>62.4</v>
      </c>
    </row>
    <row r="36" spans="1:9" s="39" customFormat="1" ht="33" customHeight="1">
      <c r="A36" s="108"/>
      <c r="B36" s="16" t="s">
        <v>357</v>
      </c>
      <c r="C36" s="4" t="s">
        <v>206</v>
      </c>
      <c r="D36" s="4" t="s">
        <v>142</v>
      </c>
      <c r="E36" s="2" t="s">
        <v>375</v>
      </c>
      <c r="F36" s="11" t="s">
        <v>172</v>
      </c>
      <c r="G36" s="11"/>
      <c r="H36" s="11"/>
      <c r="I36" s="23"/>
    </row>
    <row r="37" spans="1:9" s="12" customFormat="1" ht="24" customHeight="1">
      <c r="A37" s="74"/>
      <c r="B37" s="20" t="s">
        <v>552</v>
      </c>
      <c r="C37" s="4" t="s">
        <v>206</v>
      </c>
      <c r="D37" s="4" t="s">
        <v>452</v>
      </c>
      <c r="E37" s="2" t="s">
        <v>367</v>
      </c>
      <c r="F37" s="5" t="s">
        <v>146</v>
      </c>
      <c r="G37" s="6">
        <f>SUM(G38)</f>
        <v>23.1</v>
      </c>
      <c r="H37" s="6">
        <f>SUM(H38)</f>
        <v>23.5</v>
      </c>
      <c r="I37" s="6">
        <f>SUM(I38)</f>
        <v>209.4</v>
      </c>
    </row>
    <row r="38" spans="1:9" s="12" customFormat="1" ht="41.25" customHeight="1">
      <c r="A38" s="74"/>
      <c r="B38" s="13" t="s">
        <v>493</v>
      </c>
      <c r="C38" s="4" t="s">
        <v>206</v>
      </c>
      <c r="D38" s="4" t="s">
        <v>452</v>
      </c>
      <c r="E38" s="10" t="s">
        <v>494</v>
      </c>
      <c r="F38" s="10" t="s">
        <v>310</v>
      </c>
      <c r="G38" s="46">
        <v>23.1</v>
      </c>
      <c r="H38" s="6">
        <v>23.5</v>
      </c>
      <c r="I38" s="6">
        <v>209.4</v>
      </c>
    </row>
    <row r="39" spans="1:9" s="12" customFormat="1" ht="18" customHeight="1">
      <c r="A39" s="74"/>
      <c r="B39" s="72" t="s">
        <v>511</v>
      </c>
      <c r="C39" s="4" t="s">
        <v>206</v>
      </c>
      <c r="D39" s="4" t="s">
        <v>446</v>
      </c>
      <c r="E39" s="10" t="s">
        <v>367</v>
      </c>
      <c r="F39" s="10" t="s">
        <v>146</v>
      </c>
      <c r="G39" s="46">
        <f>SUM(G40)</f>
        <v>0</v>
      </c>
      <c r="H39" s="6"/>
      <c r="I39" s="6"/>
    </row>
    <row r="40" spans="1:9" s="12" customFormat="1" ht="41.25" customHeight="1">
      <c r="A40" s="74"/>
      <c r="B40" s="13" t="s">
        <v>620</v>
      </c>
      <c r="C40" s="4" t="s">
        <v>206</v>
      </c>
      <c r="D40" s="4" t="s">
        <v>446</v>
      </c>
      <c r="E40" s="10" t="s">
        <v>619</v>
      </c>
      <c r="F40" s="10" t="s">
        <v>310</v>
      </c>
      <c r="G40" s="46"/>
      <c r="H40" s="6"/>
      <c r="I40" s="6"/>
    </row>
    <row r="41" spans="1:9" s="12" customFormat="1" ht="24" customHeight="1">
      <c r="A41" s="74"/>
      <c r="B41" s="13" t="s">
        <v>553</v>
      </c>
      <c r="C41" s="4" t="s">
        <v>206</v>
      </c>
      <c r="D41" s="4" t="s">
        <v>18</v>
      </c>
      <c r="E41" s="10" t="s">
        <v>367</v>
      </c>
      <c r="F41" s="10" t="s">
        <v>146</v>
      </c>
      <c r="G41" s="46">
        <f>SUM(G42,G47,G52,G56)</f>
        <v>20494.1</v>
      </c>
      <c r="H41" s="46">
        <f>SUM(H42,H47,H52,H56)</f>
        <v>7589.1</v>
      </c>
      <c r="I41" s="46">
        <f>SUM(I42,I47,I52,I56)</f>
        <v>7589.1</v>
      </c>
    </row>
    <row r="42" spans="1:9" s="12" customFormat="1" ht="24" customHeight="1">
      <c r="A42" s="74"/>
      <c r="B42" s="110" t="s">
        <v>643</v>
      </c>
      <c r="C42" s="4" t="s">
        <v>206</v>
      </c>
      <c r="D42" s="4" t="s">
        <v>18</v>
      </c>
      <c r="E42" s="2" t="s">
        <v>808</v>
      </c>
      <c r="F42" s="5" t="s">
        <v>146</v>
      </c>
      <c r="G42" s="46">
        <f>SUM(G44:G46)</f>
        <v>2834</v>
      </c>
      <c r="H42" s="46">
        <f>SUM(H44:H46)</f>
        <v>200</v>
      </c>
      <c r="I42" s="46">
        <f>SUM(I44:I46)</f>
        <v>200</v>
      </c>
    </row>
    <row r="43" spans="1:9" s="12" customFormat="1" ht="18.75" customHeight="1">
      <c r="A43" s="74"/>
      <c r="B43" s="161" t="s">
        <v>144</v>
      </c>
      <c r="C43" s="4"/>
      <c r="D43" s="4"/>
      <c r="E43" s="2"/>
      <c r="F43" s="5"/>
      <c r="G43" s="46"/>
      <c r="H43" s="46"/>
      <c r="I43" s="46"/>
    </row>
    <row r="44" spans="1:9" s="12" customFormat="1" ht="19.5" customHeight="1">
      <c r="A44" s="174"/>
      <c r="B44" s="172" t="s">
        <v>820</v>
      </c>
      <c r="C44" s="4" t="s">
        <v>206</v>
      </c>
      <c r="D44" s="4" t="s">
        <v>18</v>
      </c>
      <c r="E44" s="2" t="s">
        <v>821</v>
      </c>
      <c r="F44" s="5" t="s">
        <v>310</v>
      </c>
      <c r="G44" s="46">
        <v>353</v>
      </c>
      <c r="H44" s="46">
        <v>200</v>
      </c>
      <c r="I44" s="46">
        <v>200</v>
      </c>
    </row>
    <row r="45" spans="1:9" s="12" customFormat="1" ht="16.5" customHeight="1">
      <c r="A45" s="181"/>
      <c r="B45" s="176"/>
      <c r="C45" s="4" t="s">
        <v>206</v>
      </c>
      <c r="D45" s="4" t="s">
        <v>18</v>
      </c>
      <c r="E45" s="2" t="s">
        <v>821</v>
      </c>
      <c r="F45" s="5" t="s">
        <v>202</v>
      </c>
      <c r="G45" s="46">
        <v>2411</v>
      </c>
      <c r="H45" s="46"/>
      <c r="I45" s="46"/>
    </row>
    <row r="46" spans="1:9" s="12" customFormat="1" ht="15.75" customHeight="1">
      <c r="A46" s="175"/>
      <c r="B46" s="173"/>
      <c r="C46" s="4" t="s">
        <v>206</v>
      </c>
      <c r="D46" s="4" t="s">
        <v>18</v>
      </c>
      <c r="E46" s="2" t="s">
        <v>821</v>
      </c>
      <c r="F46" s="5" t="s">
        <v>172</v>
      </c>
      <c r="G46" s="46">
        <v>70</v>
      </c>
      <c r="H46" s="46"/>
      <c r="I46" s="46"/>
    </row>
    <row r="47" spans="1:9" s="12" customFormat="1" ht="39.75" customHeight="1">
      <c r="A47" s="74"/>
      <c r="B47" s="13" t="s">
        <v>631</v>
      </c>
      <c r="C47" s="79" t="s">
        <v>206</v>
      </c>
      <c r="D47" s="4" t="s">
        <v>18</v>
      </c>
      <c r="E47" s="2" t="s">
        <v>49</v>
      </c>
      <c r="F47" s="5" t="s">
        <v>310</v>
      </c>
      <c r="G47" s="6">
        <f>SUM(G49:G51)</f>
        <v>1000</v>
      </c>
      <c r="H47" s="6">
        <f>SUM(H49:H51)</f>
        <v>900</v>
      </c>
      <c r="I47" s="6">
        <f>SUM(I49:I51)</f>
        <v>900</v>
      </c>
    </row>
    <row r="48" spans="1:9" s="12" customFormat="1" ht="16.5" customHeight="1">
      <c r="A48" s="74"/>
      <c r="B48" s="13" t="s">
        <v>144</v>
      </c>
      <c r="C48" s="79"/>
      <c r="D48" s="4"/>
      <c r="E48" s="2"/>
      <c r="F48" s="5"/>
      <c r="G48" s="5"/>
      <c r="H48" s="5"/>
      <c r="I48" s="6"/>
    </row>
    <row r="49" spans="1:9" s="12" customFormat="1" ht="18" customHeight="1">
      <c r="A49" s="174"/>
      <c r="B49" s="211" t="s">
        <v>725</v>
      </c>
      <c r="C49" s="80" t="s">
        <v>206</v>
      </c>
      <c r="D49" s="4" t="s">
        <v>18</v>
      </c>
      <c r="E49" s="2" t="s">
        <v>50</v>
      </c>
      <c r="F49" s="5" t="s">
        <v>310</v>
      </c>
      <c r="G49" s="6">
        <v>650</v>
      </c>
      <c r="H49" s="6">
        <v>600</v>
      </c>
      <c r="I49" s="6">
        <v>600</v>
      </c>
    </row>
    <row r="50" spans="1:9" s="12" customFormat="1" ht="18" customHeight="1">
      <c r="A50" s="175"/>
      <c r="B50" s="212"/>
      <c r="C50" s="80" t="s">
        <v>206</v>
      </c>
      <c r="D50" s="4" t="s">
        <v>18</v>
      </c>
      <c r="E50" s="2" t="s">
        <v>50</v>
      </c>
      <c r="F50" s="5" t="s">
        <v>172</v>
      </c>
      <c r="G50" s="6">
        <v>50</v>
      </c>
      <c r="H50" s="6"/>
      <c r="I50" s="6"/>
    </row>
    <row r="51" spans="1:9" s="12" customFormat="1" ht="27.75" customHeight="1">
      <c r="A51" s="160"/>
      <c r="B51" s="13" t="s">
        <v>709</v>
      </c>
      <c r="C51" s="80" t="s">
        <v>206</v>
      </c>
      <c r="D51" s="4" t="s">
        <v>18</v>
      </c>
      <c r="E51" s="2" t="s">
        <v>871</v>
      </c>
      <c r="F51" s="5" t="s">
        <v>310</v>
      </c>
      <c r="G51" s="6">
        <v>300</v>
      </c>
      <c r="H51" s="6">
        <v>300</v>
      </c>
      <c r="I51" s="6">
        <v>300</v>
      </c>
    </row>
    <row r="52" spans="1:9" s="12" customFormat="1" ht="31.5" customHeight="1">
      <c r="A52" s="74"/>
      <c r="B52" s="19" t="s">
        <v>630</v>
      </c>
      <c r="C52" s="4" t="s">
        <v>206</v>
      </c>
      <c r="D52" s="2" t="s">
        <v>18</v>
      </c>
      <c r="E52" s="2" t="s">
        <v>284</v>
      </c>
      <c r="F52" s="5" t="s">
        <v>146</v>
      </c>
      <c r="G52" s="6">
        <f>SUM(G54:G55)</f>
        <v>151.1</v>
      </c>
      <c r="H52" s="6">
        <f>SUM(H54:H55)</f>
        <v>151.1</v>
      </c>
      <c r="I52" s="6">
        <f>SUM(I54:I55)</f>
        <v>151.1</v>
      </c>
    </row>
    <row r="53" spans="1:9" s="12" customFormat="1" ht="12" customHeight="1">
      <c r="A53" s="74"/>
      <c r="B53" s="19" t="s">
        <v>144</v>
      </c>
      <c r="C53" s="4"/>
      <c r="D53" s="2"/>
      <c r="E53" s="2"/>
      <c r="F53" s="5"/>
      <c r="G53" s="5"/>
      <c r="H53" s="5"/>
      <c r="I53" s="6"/>
    </row>
    <row r="54" spans="1:9" s="12" customFormat="1" ht="22.5" customHeight="1">
      <c r="A54" s="174"/>
      <c r="B54" s="195" t="s">
        <v>181</v>
      </c>
      <c r="C54" s="4" t="s">
        <v>206</v>
      </c>
      <c r="D54" s="2" t="s">
        <v>18</v>
      </c>
      <c r="E54" s="2" t="s">
        <v>337</v>
      </c>
      <c r="F54" s="5" t="s">
        <v>310</v>
      </c>
      <c r="G54" s="6">
        <v>37</v>
      </c>
      <c r="H54" s="6">
        <v>37</v>
      </c>
      <c r="I54" s="6">
        <v>37</v>
      </c>
    </row>
    <row r="55" spans="1:9" s="12" customFormat="1" ht="24" customHeight="1">
      <c r="A55" s="175"/>
      <c r="B55" s="195"/>
      <c r="C55" s="4" t="s">
        <v>206</v>
      </c>
      <c r="D55" s="2" t="s">
        <v>18</v>
      </c>
      <c r="E55" s="2" t="s">
        <v>337</v>
      </c>
      <c r="F55" s="5" t="s">
        <v>172</v>
      </c>
      <c r="G55" s="6">
        <v>114.1</v>
      </c>
      <c r="H55" s="6">
        <v>114.1</v>
      </c>
      <c r="I55" s="6">
        <v>114.1</v>
      </c>
    </row>
    <row r="56" spans="1:9" s="12" customFormat="1" ht="24" customHeight="1">
      <c r="A56" s="160"/>
      <c r="B56" s="81" t="s">
        <v>596</v>
      </c>
      <c r="C56" s="4" t="s">
        <v>206</v>
      </c>
      <c r="D56" s="2" t="s">
        <v>18</v>
      </c>
      <c r="E56" s="2" t="s">
        <v>598</v>
      </c>
      <c r="F56" s="5" t="s">
        <v>146</v>
      </c>
      <c r="G56" s="6">
        <f>SUM(G57,G58,G59)</f>
        <v>16509</v>
      </c>
      <c r="H56" s="6">
        <f>SUM(H57,H58,H59)</f>
        <v>6338</v>
      </c>
      <c r="I56" s="6">
        <f>SUM(I57,I58,I59)</f>
        <v>6338</v>
      </c>
    </row>
    <row r="57" spans="1:9" s="12" customFormat="1" ht="105" customHeight="1">
      <c r="A57" s="160"/>
      <c r="B57" s="81" t="s">
        <v>923</v>
      </c>
      <c r="C57" s="4" t="s">
        <v>206</v>
      </c>
      <c r="D57" s="2" t="s">
        <v>18</v>
      </c>
      <c r="E57" s="2" t="s">
        <v>749</v>
      </c>
      <c r="F57" s="5" t="s">
        <v>310</v>
      </c>
      <c r="G57" s="6">
        <v>2815.4</v>
      </c>
      <c r="H57" s="6"/>
      <c r="I57" s="6"/>
    </row>
    <row r="58" spans="1:9" s="12" customFormat="1" ht="93" customHeight="1">
      <c r="A58" s="160"/>
      <c r="B58" s="16" t="s">
        <v>922</v>
      </c>
      <c r="C58" s="14" t="s">
        <v>206</v>
      </c>
      <c r="D58" s="14" t="s">
        <v>18</v>
      </c>
      <c r="E58" s="2" t="s">
        <v>726</v>
      </c>
      <c r="F58" s="5" t="s">
        <v>310</v>
      </c>
      <c r="G58" s="6">
        <v>7355.6</v>
      </c>
      <c r="H58" s="6"/>
      <c r="I58" s="6"/>
    </row>
    <row r="59" spans="1:9" ht="25.5" customHeight="1">
      <c r="A59" s="108"/>
      <c r="B59" s="17" t="s">
        <v>400</v>
      </c>
      <c r="C59" s="4" t="s">
        <v>206</v>
      </c>
      <c r="D59" s="4" t="s">
        <v>18</v>
      </c>
      <c r="E59" s="2" t="s">
        <v>377</v>
      </c>
      <c r="F59" s="5" t="s">
        <v>146</v>
      </c>
      <c r="G59" s="6">
        <f>SUM(G60,G61,G62)</f>
        <v>6338</v>
      </c>
      <c r="H59" s="6">
        <f>SUM(H60,H61,H62)</f>
        <v>6338</v>
      </c>
      <c r="I59" s="6">
        <f>SUM(I60,I61,I62)</f>
        <v>6338</v>
      </c>
    </row>
    <row r="60" spans="1:9" ht="60.75" customHeight="1">
      <c r="A60" s="74"/>
      <c r="B60" s="16" t="s">
        <v>126</v>
      </c>
      <c r="C60" s="14" t="s">
        <v>206</v>
      </c>
      <c r="D60" s="14" t="s">
        <v>18</v>
      </c>
      <c r="E60" s="2" t="s">
        <v>378</v>
      </c>
      <c r="F60" s="5" t="s">
        <v>344</v>
      </c>
      <c r="G60" s="6">
        <v>6297</v>
      </c>
      <c r="H60" s="6">
        <v>6297</v>
      </c>
      <c r="I60" s="6">
        <v>6297</v>
      </c>
    </row>
    <row r="61" spans="1:9" ht="24" customHeight="1">
      <c r="A61" s="74"/>
      <c r="B61" s="16" t="s">
        <v>176</v>
      </c>
      <c r="C61" s="14" t="s">
        <v>206</v>
      </c>
      <c r="D61" s="14" t="s">
        <v>18</v>
      </c>
      <c r="E61" s="2" t="s">
        <v>379</v>
      </c>
      <c r="F61" s="5" t="s">
        <v>310</v>
      </c>
      <c r="G61" s="6">
        <v>40</v>
      </c>
      <c r="H61" s="6">
        <v>40</v>
      </c>
      <c r="I61" s="6">
        <v>40</v>
      </c>
    </row>
    <row r="62" spans="1:9" ht="24" customHeight="1">
      <c r="A62" s="74"/>
      <c r="B62" s="16" t="s">
        <v>177</v>
      </c>
      <c r="C62" s="14" t="s">
        <v>206</v>
      </c>
      <c r="D62" s="14" t="s">
        <v>18</v>
      </c>
      <c r="E62" s="2" t="s">
        <v>379</v>
      </c>
      <c r="F62" s="5" t="s">
        <v>172</v>
      </c>
      <c r="G62" s="6">
        <v>1</v>
      </c>
      <c r="H62" s="6">
        <v>1</v>
      </c>
      <c r="I62" s="6">
        <v>1</v>
      </c>
    </row>
    <row r="63" spans="1:9" ht="24" customHeight="1">
      <c r="A63" s="74"/>
      <c r="B63" s="16" t="s">
        <v>516</v>
      </c>
      <c r="C63" s="14" t="s">
        <v>206</v>
      </c>
      <c r="D63" s="14" t="s">
        <v>517</v>
      </c>
      <c r="E63" s="2" t="s">
        <v>367</v>
      </c>
      <c r="F63" s="5" t="s">
        <v>146</v>
      </c>
      <c r="G63" s="6">
        <f>SUM(G64,G69)</f>
        <v>24698.3</v>
      </c>
      <c r="H63" s="6">
        <f>SUM(H64,H69)</f>
        <v>23051.7</v>
      </c>
      <c r="I63" s="6">
        <f>SUM(I64,I69)</f>
        <v>23051.7</v>
      </c>
    </row>
    <row r="64" spans="1:9" ht="15" customHeight="1">
      <c r="A64" s="74"/>
      <c r="B64" s="16" t="s">
        <v>633</v>
      </c>
      <c r="C64" s="14" t="s">
        <v>206</v>
      </c>
      <c r="D64" s="14" t="s">
        <v>632</v>
      </c>
      <c r="E64" s="2" t="s">
        <v>367</v>
      </c>
      <c r="F64" s="5" t="s">
        <v>146</v>
      </c>
      <c r="G64" s="6">
        <f>SUM(G65)</f>
        <v>3328</v>
      </c>
      <c r="H64" s="6">
        <f>SUM(H65)</f>
        <v>3328</v>
      </c>
      <c r="I64" s="6">
        <f>SUM(I65)</f>
        <v>3328</v>
      </c>
    </row>
    <row r="65" spans="1:9" ht="31.5" customHeight="1">
      <c r="A65" s="74"/>
      <c r="B65" s="19" t="s">
        <v>845</v>
      </c>
      <c r="C65" s="4" t="s">
        <v>206</v>
      </c>
      <c r="D65" s="4" t="s">
        <v>632</v>
      </c>
      <c r="E65" s="2" t="s">
        <v>232</v>
      </c>
      <c r="F65" s="5" t="s">
        <v>146</v>
      </c>
      <c r="G65" s="6">
        <f>SUM(G66:G68)</f>
        <v>3328</v>
      </c>
      <c r="H65" s="6">
        <f>SUM(H66:H68)</f>
        <v>3328</v>
      </c>
      <c r="I65" s="6">
        <f>SUM(I66:I68)</f>
        <v>3328</v>
      </c>
    </row>
    <row r="66" spans="1:9" ht="57" customHeight="1">
      <c r="A66" s="74"/>
      <c r="B66" s="16" t="s">
        <v>29</v>
      </c>
      <c r="C66" s="14" t="s">
        <v>206</v>
      </c>
      <c r="D66" s="14" t="s">
        <v>632</v>
      </c>
      <c r="E66" s="2" t="s">
        <v>232</v>
      </c>
      <c r="F66" s="11" t="s">
        <v>344</v>
      </c>
      <c r="G66" s="23">
        <v>2796.2</v>
      </c>
      <c r="H66" s="23">
        <v>2796.2</v>
      </c>
      <c r="I66" s="23">
        <v>2796.2</v>
      </c>
    </row>
    <row r="67" spans="1:9" ht="37.5" customHeight="1">
      <c r="A67" s="74"/>
      <c r="B67" s="16" t="s">
        <v>30</v>
      </c>
      <c r="C67" s="14" t="s">
        <v>206</v>
      </c>
      <c r="D67" s="14" t="s">
        <v>632</v>
      </c>
      <c r="E67" s="2" t="s">
        <v>232</v>
      </c>
      <c r="F67" s="11" t="s">
        <v>310</v>
      </c>
      <c r="G67" s="23">
        <v>531.8</v>
      </c>
      <c r="H67" s="23">
        <v>531.8</v>
      </c>
      <c r="I67" s="23">
        <v>531.8</v>
      </c>
    </row>
    <row r="68" spans="1:9" ht="28.5" customHeight="1">
      <c r="A68" s="74"/>
      <c r="B68" s="16" t="s">
        <v>443</v>
      </c>
      <c r="C68" s="14" t="s">
        <v>206</v>
      </c>
      <c r="D68" s="14" t="s">
        <v>632</v>
      </c>
      <c r="E68" s="2" t="s">
        <v>232</v>
      </c>
      <c r="F68" s="11" t="s">
        <v>172</v>
      </c>
      <c r="G68" s="11"/>
      <c r="H68" s="11"/>
      <c r="I68" s="23"/>
    </row>
    <row r="69" spans="1:9" ht="33" customHeight="1">
      <c r="A69" s="74"/>
      <c r="B69" s="16" t="s">
        <v>555</v>
      </c>
      <c r="C69" s="14" t="s">
        <v>206</v>
      </c>
      <c r="D69" s="14" t="s">
        <v>508</v>
      </c>
      <c r="E69" s="2" t="s">
        <v>367</v>
      </c>
      <c r="F69" s="5" t="s">
        <v>146</v>
      </c>
      <c r="G69" s="6">
        <f>SUM(G70,G72,G74,G95)</f>
        <v>21370.3</v>
      </c>
      <c r="H69" s="6">
        <f>SUM(H70,H72,H74,H95)</f>
        <v>19723.7</v>
      </c>
      <c r="I69" s="6">
        <f>SUM(I70,I72,I74,I95)</f>
        <v>19723.7</v>
      </c>
    </row>
    <row r="70" spans="1:9" ht="40.5" customHeight="1">
      <c r="A70" s="74"/>
      <c r="B70" s="13" t="s">
        <v>634</v>
      </c>
      <c r="C70" s="4" t="s">
        <v>206</v>
      </c>
      <c r="D70" s="4" t="s">
        <v>508</v>
      </c>
      <c r="E70" s="2" t="s">
        <v>594</v>
      </c>
      <c r="F70" s="5" t="s">
        <v>146</v>
      </c>
      <c r="G70" s="24">
        <f>SUM(G71)</f>
        <v>590</v>
      </c>
      <c r="H70" s="24">
        <f>SUM(H71)</f>
        <v>590</v>
      </c>
      <c r="I70" s="24">
        <f>SUM(I71)</f>
        <v>590</v>
      </c>
    </row>
    <row r="71" spans="1:9" ht="36.75" customHeight="1">
      <c r="A71" s="74"/>
      <c r="B71" s="13" t="s">
        <v>250</v>
      </c>
      <c r="C71" s="4" t="s">
        <v>206</v>
      </c>
      <c r="D71" s="4" t="s">
        <v>508</v>
      </c>
      <c r="E71" s="2" t="s">
        <v>322</v>
      </c>
      <c r="F71" s="5" t="s">
        <v>310</v>
      </c>
      <c r="G71" s="24">
        <v>590</v>
      </c>
      <c r="H71" s="24">
        <v>590</v>
      </c>
      <c r="I71" s="24">
        <v>590</v>
      </c>
    </row>
    <row r="72" spans="1:9" ht="31.5" customHeight="1">
      <c r="A72" s="74"/>
      <c r="B72" s="17" t="s">
        <v>635</v>
      </c>
      <c r="C72" s="4" t="s">
        <v>206</v>
      </c>
      <c r="D72" s="4" t="s">
        <v>508</v>
      </c>
      <c r="E72" s="2" t="s">
        <v>595</v>
      </c>
      <c r="F72" s="5" t="s">
        <v>146</v>
      </c>
      <c r="G72" s="24">
        <f>SUM(G73)</f>
        <v>1590</v>
      </c>
      <c r="H72" s="24">
        <f>SUM(H73)</f>
        <v>1590</v>
      </c>
      <c r="I72" s="24">
        <f>SUM(I73)</f>
        <v>1590</v>
      </c>
    </row>
    <row r="73" spans="1:9" ht="42.75" customHeight="1">
      <c r="A73" s="74"/>
      <c r="B73" s="17" t="s">
        <v>250</v>
      </c>
      <c r="C73" s="4" t="s">
        <v>206</v>
      </c>
      <c r="D73" s="4" t="s">
        <v>508</v>
      </c>
      <c r="E73" s="2" t="s">
        <v>323</v>
      </c>
      <c r="F73" s="5" t="s">
        <v>310</v>
      </c>
      <c r="G73" s="24">
        <v>1590</v>
      </c>
      <c r="H73" s="24">
        <v>1590</v>
      </c>
      <c r="I73" s="24">
        <v>1590</v>
      </c>
    </row>
    <row r="74" spans="1:9" ht="42" customHeight="1">
      <c r="A74" s="74"/>
      <c r="B74" s="68" t="s">
        <v>636</v>
      </c>
      <c r="C74" s="14" t="s">
        <v>206</v>
      </c>
      <c r="D74" s="14" t="s">
        <v>508</v>
      </c>
      <c r="E74" s="2" t="s">
        <v>554</v>
      </c>
      <c r="F74" s="5" t="s">
        <v>146</v>
      </c>
      <c r="G74" s="6">
        <f>SUM(G75,G84,G91,G92,G93,G94)</f>
        <v>17543.7</v>
      </c>
      <c r="H74" s="6">
        <f>SUM(H75,H84,H91,H92,H93,H94)</f>
        <v>17543.7</v>
      </c>
      <c r="I74" s="6">
        <f>SUM(I75,I84,I91,I92,I93,I94)</f>
        <v>17543.7</v>
      </c>
    </row>
    <row r="75" spans="1:9" s="12" customFormat="1" ht="48" customHeight="1">
      <c r="A75" s="74"/>
      <c r="B75" s="68" t="s">
        <v>637</v>
      </c>
      <c r="C75" s="4" t="s">
        <v>206</v>
      </c>
      <c r="D75" s="4" t="s">
        <v>508</v>
      </c>
      <c r="E75" s="2" t="s">
        <v>338</v>
      </c>
      <c r="F75" s="5" t="s">
        <v>146</v>
      </c>
      <c r="G75" s="6">
        <f>SUM(G76,G81,G82,G83)</f>
        <v>15977.8</v>
      </c>
      <c r="H75" s="6">
        <f>SUM(H76,H81,H83)</f>
        <v>15977.8</v>
      </c>
      <c r="I75" s="6">
        <f>SUM(I76,I81,I83)</f>
        <v>15977.8</v>
      </c>
    </row>
    <row r="76" spans="1:9" s="12" customFormat="1" ht="46.5" customHeight="1">
      <c r="A76" s="74"/>
      <c r="B76" s="16" t="s">
        <v>309</v>
      </c>
      <c r="C76" s="14" t="s">
        <v>206</v>
      </c>
      <c r="D76" s="14" t="s">
        <v>508</v>
      </c>
      <c r="E76" s="2" t="s">
        <v>338</v>
      </c>
      <c r="F76" s="11" t="s">
        <v>344</v>
      </c>
      <c r="G76" s="6">
        <v>14019.3</v>
      </c>
      <c r="H76" s="6">
        <v>14019.3</v>
      </c>
      <c r="I76" s="6">
        <v>14019.3</v>
      </c>
    </row>
    <row r="77" spans="1:9" s="40" customFormat="1" ht="18" customHeight="1">
      <c r="A77" s="109"/>
      <c r="B77" s="21" t="s">
        <v>200</v>
      </c>
      <c r="C77" s="4" t="s">
        <v>206</v>
      </c>
      <c r="D77" s="69" t="s">
        <v>508</v>
      </c>
      <c r="E77" s="2" t="s">
        <v>338</v>
      </c>
      <c r="F77" s="69" t="s">
        <v>344</v>
      </c>
      <c r="G77" s="27">
        <f>SUM(G79:G80)</f>
        <v>376</v>
      </c>
      <c r="H77" s="27">
        <f>SUM(H79:H80)</f>
        <v>376</v>
      </c>
      <c r="I77" s="27">
        <f>SUM(I79:I80)</f>
        <v>376</v>
      </c>
    </row>
    <row r="78" spans="1:9" s="12" customFormat="1" ht="11.25" customHeight="1">
      <c r="A78" s="74"/>
      <c r="B78" s="13" t="s">
        <v>261</v>
      </c>
      <c r="C78" s="4"/>
      <c r="D78" s="10"/>
      <c r="E78" s="2"/>
      <c r="F78" s="10"/>
      <c r="G78" s="10"/>
      <c r="H78" s="10"/>
      <c r="I78" s="6"/>
    </row>
    <row r="79" spans="1:9" s="12" customFormat="1" ht="24" customHeight="1">
      <c r="A79" s="109"/>
      <c r="B79" s="66" t="s">
        <v>215</v>
      </c>
      <c r="C79" s="70" t="s">
        <v>206</v>
      </c>
      <c r="D79" s="69" t="s">
        <v>508</v>
      </c>
      <c r="E79" s="2" t="s">
        <v>338</v>
      </c>
      <c r="F79" s="69" t="s">
        <v>344</v>
      </c>
      <c r="G79" s="28">
        <v>188</v>
      </c>
      <c r="H79" s="28">
        <v>188</v>
      </c>
      <c r="I79" s="28">
        <v>188</v>
      </c>
    </row>
    <row r="80" spans="1:9" s="12" customFormat="1" ht="24" customHeight="1">
      <c r="A80" s="109"/>
      <c r="B80" s="66" t="s">
        <v>387</v>
      </c>
      <c r="C80" s="70" t="s">
        <v>206</v>
      </c>
      <c r="D80" s="69" t="s">
        <v>508</v>
      </c>
      <c r="E80" s="2" t="s">
        <v>338</v>
      </c>
      <c r="F80" s="69" t="s">
        <v>344</v>
      </c>
      <c r="G80" s="28">
        <v>188</v>
      </c>
      <c r="H80" s="28">
        <v>188</v>
      </c>
      <c r="I80" s="28">
        <v>188</v>
      </c>
    </row>
    <row r="81" spans="1:9" s="12" customFormat="1" ht="24" customHeight="1">
      <c r="A81" s="109"/>
      <c r="B81" s="16" t="s">
        <v>195</v>
      </c>
      <c r="C81" s="4" t="s">
        <v>206</v>
      </c>
      <c r="D81" s="4" t="s">
        <v>508</v>
      </c>
      <c r="E81" s="2" t="s">
        <v>338</v>
      </c>
      <c r="F81" s="5" t="s">
        <v>310</v>
      </c>
      <c r="G81" s="29">
        <v>1940.5</v>
      </c>
      <c r="H81" s="29">
        <v>1940.5</v>
      </c>
      <c r="I81" s="29">
        <v>1940.5</v>
      </c>
    </row>
    <row r="82" spans="1:9" s="12" customFormat="1" ht="17.25" customHeight="1">
      <c r="A82" s="109"/>
      <c r="B82" s="16" t="s">
        <v>266</v>
      </c>
      <c r="C82" s="4" t="s">
        <v>206</v>
      </c>
      <c r="D82" s="4" t="s">
        <v>508</v>
      </c>
      <c r="E82" s="2" t="s">
        <v>338</v>
      </c>
      <c r="F82" s="5" t="s">
        <v>201</v>
      </c>
      <c r="G82" s="29"/>
      <c r="H82" s="29"/>
      <c r="I82" s="29"/>
    </row>
    <row r="83" spans="1:9" s="12" customFormat="1" ht="16.5" customHeight="1">
      <c r="A83" s="109"/>
      <c r="B83" s="16" t="s">
        <v>199</v>
      </c>
      <c r="C83" s="4" t="s">
        <v>206</v>
      </c>
      <c r="D83" s="4" t="s">
        <v>508</v>
      </c>
      <c r="E83" s="2" t="s">
        <v>338</v>
      </c>
      <c r="F83" s="5" t="s">
        <v>172</v>
      </c>
      <c r="G83" s="29">
        <v>18</v>
      </c>
      <c r="H83" s="29">
        <v>18</v>
      </c>
      <c r="I83" s="29">
        <v>18</v>
      </c>
    </row>
    <row r="84" spans="1:9" s="12" customFormat="1" ht="33" customHeight="1">
      <c r="A84" s="74"/>
      <c r="B84" s="13" t="s">
        <v>638</v>
      </c>
      <c r="C84" s="4" t="s">
        <v>206</v>
      </c>
      <c r="D84" s="10" t="s">
        <v>508</v>
      </c>
      <c r="E84" s="10" t="s">
        <v>339</v>
      </c>
      <c r="F84" s="10" t="s">
        <v>310</v>
      </c>
      <c r="G84" s="6">
        <f>SUM(G87:G90)</f>
        <v>7</v>
      </c>
      <c r="H84" s="6">
        <f>SUM(H87:H90)</f>
        <v>7</v>
      </c>
      <c r="I84" s="6">
        <f>SUM(I87:I90)</f>
        <v>7</v>
      </c>
    </row>
    <row r="85" spans="1:9" s="12" customFormat="1" ht="13.5" customHeight="1">
      <c r="A85" s="74"/>
      <c r="B85" s="21" t="s">
        <v>200</v>
      </c>
      <c r="C85" s="4"/>
      <c r="D85" s="10"/>
      <c r="E85" s="10"/>
      <c r="F85" s="10"/>
      <c r="G85" s="10"/>
      <c r="H85" s="10"/>
      <c r="I85" s="6"/>
    </row>
    <row r="86" spans="1:9" s="12" customFormat="1" ht="9.75">
      <c r="A86" s="74"/>
      <c r="B86" s="16" t="s">
        <v>261</v>
      </c>
      <c r="C86" s="14"/>
      <c r="D86" s="71"/>
      <c r="E86" s="10"/>
      <c r="F86" s="71"/>
      <c r="G86" s="71"/>
      <c r="H86" s="71"/>
      <c r="I86" s="23"/>
    </row>
    <row r="87" spans="1:9" s="12" customFormat="1" ht="24" customHeight="1">
      <c r="A87" s="74"/>
      <c r="B87" s="66" t="s">
        <v>440</v>
      </c>
      <c r="C87" s="70" t="s">
        <v>206</v>
      </c>
      <c r="D87" s="69" t="s">
        <v>508</v>
      </c>
      <c r="E87" s="10" t="s">
        <v>339</v>
      </c>
      <c r="F87" s="69" t="s">
        <v>310</v>
      </c>
      <c r="G87" s="6">
        <v>1</v>
      </c>
      <c r="H87" s="6">
        <v>1</v>
      </c>
      <c r="I87" s="6">
        <v>1</v>
      </c>
    </row>
    <row r="88" spans="1:9" s="12" customFormat="1" ht="20.25" customHeight="1">
      <c r="A88" s="109"/>
      <c r="B88" s="66" t="s">
        <v>215</v>
      </c>
      <c r="C88" s="70" t="s">
        <v>206</v>
      </c>
      <c r="D88" s="69" t="s">
        <v>508</v>
      </c>
      <c r="E88" s="10" t="s">
        <v>339</v>
      </c>
      <c r="F88" s="69" t="s">
        <v>310</v>
      </c>
      <c r="G88" s="6">
        <v>1</v>
      </c>
      <c r="H88" s="6">
        <v>1</v>
      </c>
      <c r="I88" s="6">
        <v>1</v>
      </c>
    </row>
    <row r="89" spans="1:9" s="12" customFormat="1" ht="21" customHeight="1">
      <c r="A89" s="109"/>
      <c r="B89" s="66" t="s">
        <v>387</v>
      </c>
      <c r="C89" s="70" t="s">
        <v>206</v>
      </c>
      <c r="D89" s="69" t="s">
        <v>508</v>
      </c>
      <c r="E89" s="10" t="s">
        <v>339</v>
      </c>
      <c r="F89" s="69" t="s">
        <v>310</v>
      </c>
      <c r="G89" s="6">
        <v>1</v>
      </c>
      <c r="H89" s="6">
        <v>1</v>
      </c>
      <c r="I89" s="6">
        <v>1</v>
      </c>
    </row>
    <row r="90" spans="1:9" s="12" customFormat="1" ht="13.5" customHeight="1">
      <c r="A90" s="109"/>
      <c r="B90" s="66" t="s">
        <v>237</v>
      </c>
      <c r="C90" s="70" t="s">
        <v>206</v>
      </c>
      <c r="D90" s="69" t="s">
        <v>508</v>
      </c>
      <c r="E90" s="10" t="s">
        <v>339</v>
      </c>
      <c r="F90" s="69" t="s">
        <v>310</v>
      </c>
      <c r="G90" s="6">
        <v>4</v>
      </c>
      <c r="H90" s="6">
        <v>4</v>
      </c>
      <c r="I90" s="6">
        <v>4</v>
      </c>
    </row>
    <row r="91" spans="1:9" s="12" customFormat="1" ht="31.5" customHeight="1">
      <c r="A91" s="74"/>
      <c r="B91" s="17" t="s">
        <v>639</v>
      </c>
      <c r="C91" s="4" t="s">
        <v>206</v>
      </c>
      <c r="D91" s="10" t="s">
        <v>508</v>
      </c>
      <c r="E91" s="10" t="s">
        <v>321</v>
      </c>
      <c r="F91" s="10" t="s">
        <v>310</v>
      </c>
      <c r="G91" s="6">
        <v>763.5</v>
      </c>
      <c r="H91" s="6">
        <v>763.5</v>
      </c>
      <c r="I91" s="6">
        <v>763.5</v>
      </c>
    </row>
    <row r="92" spans="1:9" s="12" customFormat="1" ht="36" customHeight="1">
      <c r="A92" s="74"/>
      <c r="B92" s="17" t="s">
        <v>194</v>
      </c>
      <c r="C92" s="4" t="s">
        <v>206</v>
      </c>
      <c r="D92" s="10" t="s">
        <v>508</v>
      </c>
      <c r="E92" s="10" t="s">
        <v>37</v>
      </c>
      <c r="F92" s="10" t="s">
        <v>310</v>
      </c>
      <c r="G92" s="6">
        <v>696.4</v>
      </c>
      <c r="H92" s="6">
        <v>696.4</v>
      </c>
      <c r="I92" s="6">
        <v>696.4</v>
      </c>
    </row>
    <row r="93" spans="1:9" s="12" customFormat="1" ht="30" customHeight="1">
      <c r="A93" s="74"/>
      <c r="B93" s="17" t="s">
        <v>292</v>
      </c>
      <c r="C93" s="4" t="s">
        <v>206</v>
      </c>
      <c r="D93" s="10" t="s">
        <v>508</v>
      </c>
      <c r="E93" s="10" t="s">
        <v>293</v>
      </c>
      <c r="F93" s="10" t="s">
        <v>310</v>
      </c>
      <c r="G93" s="6">
        <v>99</v>
      </c>
      <c r="H93" s="6">
        <v>99</v>
      </c>
      <c r="I93" s="6">
        <v>99</v>
      </c>
    </row>
    <row r="94" spans="1:9" s="12" customFormat="1" ht="30" customHeight="1">
      <c r="A94" s="74"/>
      <c r="B94" s="17" t="s">
        <v>294</v>
      </c>
      <c r="C94" s="4" t="s">
        <v>206</v>
      </c>
      <c r="D94" s="10" t="s">
        <v>508</v>
      </c>
      <c r="E94" s="10" t="s">
        <v>295</v>
      </c>
      <c r="F94" s="10" t="s">
        <v>310</v>
      </c>
      <c r="G94" s="10"/>
      <c r="H94" s="10"/>
      <c r="I94" s="6"/>
    </row>
    <row r="95" spans="1:9" s="12" customFormat="1" ht="22.5" customHeight="1">
      <c r="A95" s="74"/>
      <c r="B95" s="17" t="s">
        <v>596</v>
      </c>
      <c r="C95" s="4" t="s">
        <v>206</v>
      </c>
      <c r="D95" s="10" t="s">
        <v>508</v>
      </c>
      <c r="E95" s="10" t="s">
        <v>598</v>
      </c>
      <c r="F95" s="10" t="s">
        <v>146</v>
      </c>
      <c r="G95" s="46">
        <f>SUM(G96)</f>
        <v>1646.6</v>
      </c>
      <c r="H95" s="10"/>
      <c r="I95" s="6"/>
    </row>
    <row r="96" spans="1:9" s="12" customFormat="1" ht="42" customHeight="1">
      <c r="A96" s="74"/>
      <c r="B96" s="17" t="s">
        <v>612</v>
      </c>
      <c r="C96" s="4" t="s">
        <v>206</v>
      </c>
      <c r="D96" s="10" t="s">
        <v>508</v>
      </c>
      <c r="E96" s="10" t="s">
        <v>56</v>
      </c>
      <c r="F96" s="10" t="s">
        <v>310</v>
      </c>
      <c r="G96" s="46">
        <v>1646.6</v>
      </c>
      <c r="H96" s="10"/>
      <c r="I96" s="6"/>
    </row>
    <row r="97" spans="1:9" s="12" customFormat="1" ht="21" customHeight="1">
      <c r="A97" s="74"/>
      <c r="B97" s="17" t="s">
        <v>513</v>
      </c>
      <c r="C97" s="4" t="s">
        <v>206</v>
      </c>
      <c r="D97" s="10" t="s">
        <v>512</v>
      </c>
      <c r="E97" s="10" t="s">
        <v>367</v>
      </c>
      <c r="F97" s="10" t="s">
        <v>146</v>
      </c>
      <c r="G97" s="46">
        <f>SUM(G98,G100,G116,G119)</f>
        <v>167539.1</v>
      </c>
      <c r="H97" s="46">
        <f>SUM(H98,H100,H116,H119)</f>
        <v>126366.5</v>
      </c>
      <c r="I97" s="46">
        <f>SUM(I98,I100,I116,I119)</f>
        <v>127757.90000000001</v>
      </c>
    </row>
    <row r="98" spans="1:9" s="12" customFormat="1" ht="18" customHeight="1">
      <c r="A98" s="74"/>
      <c r="B98" s="17" t="s">
        <v>556</v>
      </c>
      <c r="C98" s="4" t="s">
        <v>206</v>
      </c>
      <c r="D98" s="4" t="s">
        <v>448</v>
      </c>
      <c r="E98" s="2" t="s">
        <v>367</v>
      </c>
      <c r="F98" s="5" t="s">
        <v>146</v>
      </c>
      <c r="G98" s="6">
        <f>SUM(G99)</f>
        <v>0.1</v>
      </c>
      <c r="H98" s="6">
        <f>SUM(H99)</f>
        <v>0.1</v>
      </c>
      <c r="I98" s="6">
        <f>SUM(I99)</f>
        <v>0.1</v>
      </c>
    </row>
    <row r="99" spans="1:9" s="12" customFormat="1" ht="45.75" customHeight="1">
      <c r="A99" s="74"/>
      <c r="B99" s="17" t="s">
        <v>449</v>
      </c>
      <c r="C99" s="4" t="s">
        <v>206</v>
      </c>
      <c r="D99" s="4" t="s">
        <v>448</v>
      </c>
      <c r="E99" s="2" t="s">
        <v>450</v>
      </c>
      <c r="F99" s="5" t="s">
        <v>310</v>
      </c>
      <c r="G99" s="6">
        <v>0.1</v>
      </c>
      <c r="H99" s="6">
        <v>0.1</v>
      </c>
      <c r="I99" s="6">
        <v>0.1</v>
      </c>
    </row>
    <row r="100" spans="1:9" s="12" customFormat="1" ht="21" customHeight="1">
      <c r="A100" s="74"/>
      <c r="B100" s="17" t="s">
        <v>526</v>
      </c>
      <c r="C100" s="4" t="s">
        <v>206</v>
      </c>
      <c r="D100" s="4" t="s">
        <v>14</v>
      </c>
      <c r="E100" s="2" t="s">
        <v>367</v>
      </c>
      <c r="F100" s="5" t="s">
        <v>146</v>
      </c>
      <c r="G100" s="6">
        <f>SUM(G101,G106,G112)</f>
        <v>159244.5</v>
      </c>
      <c r="H100" s="6">
        <f>SUM(H101,H106,H112)</f>
        <v>118374.7</v>
      </c>
      <c r="I100" s="6">
        <f>SUM(I101,I106,I112)</f>
        <v>119766.1</v>
      </c>
    </row>
    <row r="101" spans="1:9" s="50" customFormat="1" ht="22.5" customHeight="1">
      <c r="A101" s="74"/>
      <c r="B101" s="17" t="s">
        <v>640</v>
      </c>
      <c r="C101" s="4" t="s">
        <v>206</v>
      </c>
      <c r="D101" s="4" t="s">
        <v>14</v>
      </c>
      <c r="E101" s="2" t="s">
        <v>380</v>
      </c>
      <c r="F101" s="5" t="s">
        <v>146</v>
      </c>
      <c r="G101" s="6">
        <f>SUM(G103:G105)</f>
        <v>50946.3</v>
      </c>
      <c r="H101" s="6">
        <f>SUM(H103:H105)</f>
        <v>39456</v>
      </c>
      <c r="I101" s="6">
        <f>SUM(I103:I105)</f>
        <v>39995.6</v>
      </c>
    </row>
    <row r="102" spans="1:9" s="50" customFormat="1" ht="12.75">
      <c r="A102" s="74"/>
      <c r="B102" s="17" t="s">
        <v>144</v>
      </c>
      <c r="C102" s="4"/>
      <c r="D102" s="4"/>
      <c r="E102" s="2"/>
      <c r="F102" s="5"/>
      <c r="G102" s="5"/>
      <c r="H102" s="5"/>
      <c r="I102" s="6"/>
    </row>
    <row r="103" spans="1:9" s="50" customFormat="1" ht="39" customHeight="1">
      <c r="A103" s="74"/>
      <c r="B103" s="17" t="s">
        <v>605</v>
      </c>
      <c r="C103" s="4" t="s">
        <v>206</v>
      </c>
      <c r="D103" s="4" t="s">
        <v>14</v>
      </c>
      <c r="E103" s="2" t="s">
        <v>604</v>
      </c>
      <c r="F103" s="5" t="s">
        <v>310</v>
      </c>
      <c r="G103" s="6">
        <v>36508</v>
      </c>
      <c r="H103" s="6">
        <v>24407</v>
      </c>
      <c r="I103" s="6">
        <v>24407</v>
      </c>
    </row>
    <row r="104" spans="1:9" s="50" customFormat="1" ht="42" customHeight="1">
      <c r="A104" s="74"/>
      <c r="B104" s="17" t="s">
        <v>606</v>
      </c>
      <c r="C104" s="4" t="s">
        <v>206</v>
      </c>
      <c r="D104" s="4" t="s">
        <v>14</v>
      </c>
      <c r="E104" s="2" t="s">
        <v>607</v>
      </c>
      <c r="F104" s="5" t="s">
        <v>310</v>
      </c>
      <c r="G104" s="6">
        <v>5455.3</v>
      </c>
      <c r="H104" s="6">
        <v>3647.1</v>
      </c>
      <c r="I104" s="6">
        <v>3647.1</v>
      </c>
    </row>
    <row r="105" spans="1:9" s="50" customFormat="1" ht="30.75" customHeight="1">
      <c r="A105" s="74"/>
      <c r="B105" s="17" t="s">
        <v>233</v>
      </c>
      <c r="C105" s="4" t="s">
        <v>206</v>
      </c>
      <c r="D105" s="4" t="s">
        <v>14</v>
      </c>
      <c r="E105" s="2" t="s">
        <v>381</v>
      </c>
      <c r="F105" s="5" t="s">
        <v>310</v>
      </c>
      <c r="G105" s="6">
        <v>8983</v>
      </c>
      <c r="H105" s="6">
        <v>11401.9</v>
      </c>
      <c r="I105" s="6">
        <v>11941.5</v>
      </c>
    </row>
    <row r="106" spans="1:9" s="50" customFormat="1" ht="31.5" customHeight="1">
      <c r="A106" s="74"/>
      <c r="B106" s="17" t="s">
        <v>641</v>
      </c>
      <c r="C106" s="4" t="s">
        <v>206</v>
      </c>
      <c r="D106" s="4" t="s">
        <v>14</v>
      </c>
      <c r="E106" s="2" t="s">
        <v>324</v>
      </c>
      <c r="F106" s="5" t="s">
        <v>310</v>
      </c>
      <c r="G106" s="24">
        <f>SUM(G108:G111)</f>
        <v>107333.9</v>
      </c>
      <c r="H106" s="24">
        <f>SUM(H108:H111)</f>
        <v>72852.7</v>
      </c>
      <c r="I106" s="24">
        <f>SUM(I108:I111)</f>
        <v>73704.5</v>
      </c>
    </row>
    <row r="107" spans="1:9" s="50" customFormat="1" ht="12.75" customHeight="1">
      <c r="A107" s="74"/>
      <c r="B107" s="17" t="s">
        <v>144</v>
      </c>
      <c r="C107" s="4"/>
      <c r="D107" s="4"/>
      <c r="E107" s="2"/>
      <c r="F107" s="5"/>
      <c r="G107" s="24"/>
      <c r="H107" s="24"/>
      <c r="I107" s="24"/>
    </row>
    <row r="108" spans="1:9" s="50" customFormat="1" ht="37.5" customHeight="1">
      <c r="A108" s="154"/>
      <c r="B108" s="145" t="s">
        <v>250</v>
      </c>
      <c r="C108" s="4" t="s">
        <v>206</v>
      </c>
      <c r="D108" s="4" t="s">
        <v>14</v>
      </c>
      <c r="E108" s="2" t="s">
        <v>627</v>
      </c>
      <c r="F108" s="5" t="s">
        <v>310</v>
      </c>
      <c r="G108" s="24">
        <v>51244</v>
      </c>
      <c r="H108" s="24">
        <v>41244</v>
      </c>
      <c r="I108" s="24">
        <v>41244</v>
      </c>
    </row>
    <row r="109" spans="1:9" s="50" customFormat="1" ht="37.5" customHeight="1">
      <c r="A109" s="154"/>
      <c r="B109" s="17" t="s">
        <v>603</v>
      </c>
      <c r="C109" s="4" t="s">
        <v>206</v>
      </c>
      <c r="D109" s="4" t="s">
        <v>14</v>
      </c>
      <c r="E109" s="2" t="s">
        <v>608</v>
      </c>
      <c r="F109" s="5" t="s">
        <v>310</v>
      </c>
      <c r="G109" s="24">
        <v>12020.2</v>
      </c>
      <c r="H109" s="24">
        <v>12319.6</v>
      </c>
      <c r="I109" s="24">
        <v>12319.6</v>
      </c>
    </row>
    <row r="110" spans="1:9" s="50" customFormat="1" ht="18.75" customHeight="1">
      <c r="A110" s="174"/>
      <c r="B110" s="196" t="s">
        <v>250</v>
      </c>
      <c r="C110" s="4" t="s">
        <v>206</v>
      </c>
      <c r="D110" s="4" t="s">
        <v>14</v>
      </c>
      <c r="E110" s="2" t="s">
        <v>325</v>
      </c>
      <c r="F110" s="5" t="s">
        <v>310</v>
      </c>
      <c r="G110" s="24">
        <v>44069.7</v>
      </c>
      <c r="H110" s="24">
        <v>19289.1</v>
      </c>
      <c r="I110" s="24">
        <v>20140.9</v>
      </c>
    </row>
    <row r="111" spans="1:9" s="50" customFormat="1" ht="17.25" customHeight="1">
      <c r="A111" s="175"/>
      <c r="B111" s="197"/>
      <c r="C111" s="4" t="s">
        <v>206</v>
      </c>
      <c r="D111" s="4" t="s">
        <v>14</v>
      </c>
      <c r="E111" s="2" t="s">
        <v>325</v>
      </c>
      <c r="F111" s="5" t="s">
        <v>172</v>
      </c>
      <c r="G111" s="24"/>
      <c r="H111" s="24"/>
      <c r="I111" s="24"/>
    </row>
    <row r="112" spans="1:9" s="50" customFormat="1" ht="31.5" customHeight="1">
      <c r="A112" s="74"/>
      <c r="B112" s="17" t="s">
        <v>642</v>
      </c>
      <c r="C112" s="4" t="s">
        <v>206</v>
      </c>
      <c r="D112" s="4" t="s">
        <v>14</v>
      </c>
      <c r="E112" s="2" t="s">
        <v>568</v>
      </c>
      <c r="F112" s="5" t="s">
        <v>146</v>
      </c>
      <c r="G112" s="6">
        <f>SUM(G114:G115)</f>
        <v>964.3</v>
      </c>
      <c r="H112" s="6">
        <f>SUM(H114:H115)</f>
        <v>6066</v>
      </c>
      <c r="I112" s="6">
        <f>SUM(I114:I115)</f>
        <v>6066</v>
      </c>
    </row>
    <row r="113" spans="1:9" s="50" customFormat="1" ht="14.25" customHeight="1">
      <c r="A113" s="74"/>
      <c r="B113" s="17" t="s">
        <v>144</v>
      </c>
      <c r="C113" s="4"/>
      <c r="D113" s="4"/>
      <c r="E113" s="2"/>
      <c r="F113" s="5"/>
      <c r="G113" s="6"/>
      <c r="H113" s="6"/>
      <c r="I113" s="6"/>
    </row>
    <row r="114" spans="1:9" s="50" customFormat="1" ht="14.25" customHeight="1">
      <c r="A114" s="174"/>
      <c r="B114" s="204" t="s">
        <v>250</v>
      </c>
      <c r="C114" s="4" t="s">
        <v>206</v>
      </c>
      <c r="D114" s="4" t="s">
        <v>14</v>
      </c>
      <c r="E114" s="2" t="s">
        <v>326</v>
      </c>
      <c r="F114" s="5" t="s">
        <v>310</v>
      </c>
      <c r="G114" s="24">
        <v>964.3</v>
      </c>
      <c r="H114" s="24">
        <v>6066</v>
      </c>
      <c r="I114" s="24">
        <v>6066</v>
      </c>
    </row>
    <row r="115" spans="1:9" s="50" customFormat="1" ht="21.75" customHeight="1">
      <c r="A115" s="175"/>
      <c r="B115" s="205"/>
      <c r="C115" s="4" t="s">
        <v>206</v>
      </c>
      <c r="D115" s="4" t="s">
        <v>14</v>
      </c>
      <c r="E115" s="2" t="s">
        <v>326</v>
      </c>
      <c r="F115" s="5" t="s">
        <v>172</v>
      </c>
      <c r="G115" s="24"/>
      <c r="H115" s="24"/>
      <c r="I115" s="24"/>
    </row>
    <row r="116" spans="1:9" s="50" customFormat="1" ht="19.5" customHeight="1">
      <c r="A116" s="74"/>
      <c r="B116" s="17" t="s">
        <v>515</v>
      </c>
      <c r="C116" s="4" t="s">
        <v>206</v>
      </c>
      <c r="D116" s="4" t="s">
        <v>190</v>
      </c>
      <c r="E116" s="2" t="s">
        <v>367</v>
      </c>
      <c r="F116" s="5" t="s">
        <v>146</v>
      </c>
      <c r="G116" s="6">
        <f aca="true" t="shared" si="0" ref="G116:I117">SUM(G117)</f>
        <v>2775.5</v>
      </c>
      <c r="H116" s="6">
        <f t="shared" si="0"/>
        <v>2500</v>
      </c>
      <c r="I116" s="6">
        <f t="shared" si="0"/>
        <v>2500</v>
      </c>
    </row>
    <row r="117" spans="1:9" s="50" customFormat="1" ht="19.5" customHeight="1">
      <c r="A117" s="74"/>
      <c r="B117" s="17" t="s">
        <v>721</v>
      </c>
      <c r="C117" s="4" t="s">
        <v>206</v>
      </c>
      <c r="D117" s="4" t="s">
        <v>190</v>
      </c>
      <c r="E117" s="2" t="s">
        <v>60</v>
      </c>
      <c r="F117" s="5" t="s">
        <v>146</v>
      </c>
      <c r="G117" s="6">
        <f t="shared" si="0"/>
        <v>2775.5</v>
      </c>
      <c r="H117" s="6">
        <f t="shared" si="0"/>
        <v>2500</v>
      </c>
      <c r="I117" s="6">
        <f t="shared" si="0"/>
        <v>2500</v>
      </c>
    </row>
    <row r="118" spans="1:9" s="50" customFormat="1" ht="54" customHeight="1">
      <c r="A118" s="74"/>
      <c r="B118" s="19" t="s">
        <v>722</v>
      </c>
      <c r="C118" s="4" t="s">
        <v>206</v>
      </c>
      <c r="D118" s="4" t="s">
        <v>190</v>
      </c>
      <c r="E118" s="2" t="s">
        <v>382</v>
      </c>
      <c r="F118" s="5" t="s">
        <v>310</v>
      </c>
      <c r="G118" s="6">
        <v>2775.5</v>
      </c>
      <c r="H118" s="6">
        <v>2500</v>
      </c>
      <c r="I118" s="6">
        <v>2500</v>
      </c>
    </row>
    <row r="119" spans="1:9" s="50" customFormat="1" ht="24" customHeight="1">
      <c r="A119" s="74"/>
      <c r="B119" s="19" t="s">
        <v>523</v>
      </c>
      <c r="C119" s="4" t="s">
        <v>206</v>
      </c>
      <c r="D119" s="4" t="s">
        <v>214</v>
      </c>
      <c r="E119" s="2" t="s">
        <v>367</v>
      </c>
      <c r="F119" s="5" t="s">
        <v>146</v>
      </c>
      <c r="G119" s="6">
        <f>SUM(G120,G126,G130,G133)</f>
        <v>5519</v>
      </c>
      <c r="H119" s="6">
        <f>SUM(H120,H126,H130,H133)</f>
        <v>5491.7</v>
      </c>
      <c r="I119" s="6">
        <f>SUM(I120,I126,I130,I133)</f>
        <v>5491.7</v>
      </c>
    </row>
    <row r="120" spans="1:9" s="50" customFormat="1" ht="33" customHeight="1">
      <c r="A120" s="74"/>
      <c r="B120" s="110" t="s">
        <v>643</v>
      </c>
      <c r="C120" s="4" t="s">
        <v>206</v>
      </c>
      <c r="D120" s="4" t="s">
        <v>214</v>
      </c>
      <c r="E120" s="2" t="s">
        <v>808</v>
      </c>
      <c r="F120" s="5" t="s">
        <v>146</v>
      </c>
      <c r="G120" s="6">
        <f>SUM(G122:G125)</f>
        <v>327.3</v>
      </c>
      <c r="H120" s="6">
        <f>SUM(H122:H125)</f>
        <v>500</v>
      </c>
      <c r="I120" s="6">
        <f>SUM(I122:I125)</f>
        <v>500</v>
      </c>
    </row>
    <row r="121" spans="1:9" s="50" customFormat="1" ht="13.5" customHeight="1">
      <c r="A121" s="74"/>
      <c r="B121" s="110" t="s">
        <v>144</v>
      </c>
      <c r="C121" s="4"/>
      <c r="D121" s="4"/>
      <c r="E121" s="2"/>
      <c r="F121" s="5"/>
      <c r="G121" s="6"/>
      <c r="H121" s="6"/>
      <c r="I121" s="6"/>
    </row>
    <row r="122" spans="1:9" s="50" customFormat="1" ht="29.25" customHeight="1">
      <c r="A122" s="154"/>
      <c r="B122" s="110" t="s">
        <v>914</v>
      </c>
      <c r="C122" s="4" t="s">
        <v>206</v>
      </c>
      <c r="D122" s="4" t="s">
        <v>214</v>
      </c>
      <c r="E122" s="2" t="s">
        <v>915</v>
      </c>
      <c r="F122" s="5" t="s">
        <v>310</v>
      </c>
      <c r="G122" s="6">
        <v>27.3</v>
      </c>
      <c r="H122" s="6"/>
      <c r="I122" s="6"/>
    </row>
    <row r="123" spans="1:9" s="50" customFormat="1" ht="24.75" customHeight="1">
      <c r="A123" s="154"/>
      <c r="B123" s="110" t="s">
        <v>916</v>
      </c>
      <c r="C123" s="4" t="s">
        <v>206</v>
      </c>
      <c r="D123" s="4" t="s">
        <v>214</v>
      </c>
      <c r="E123" s="2" t="s">
        <v>917</v>
      </c>
      <c r="F123" s="5" t="s">
        <v>310</v>
      </c>
      <c r="G123" s="6">
        <v>1.4</v>
      </c>
      <c r="H123" s="6"/>
      <c r="I123" s="6"/>
    </row>
    <row r="124" spans="1:9" s="50" customFormat="1" ht="16.5" customHeight="1">
      <c r="A124" s="174"/>
      <c r="B124" s="172" t="s">
        <v>644</v>
      </c>
      <c r="C124" s="4" t="s">
        <v>206</v>
      </c>
      <c r="D124" s="4" t="s">
        <v>214</v>
      </c>
      <c r="E124" s="2" t="s">
        <v>46</v>
      </c>
      <c r="F124" s="5" t="s">
        <v>310</v>
      </c>
      <c r="G124" s="6">
        <v>248.6</v>
      </c>
      <c r="H124" s="6">
        <v>500</v>
      </c>
      <c r="I124" s="6">
        <v>500</v>
      </c>
    </row>
    <row r="125" spans="1:9" s="50" customFormat="1" ht="15.75" customHeight="1">
      <c r="A125" s="175"/>
      <c r="B125" s="173"/>
      <c r="C125" s="4" t="s">
        <v>206</v>
      </c>
      <c r="D125" s="4" t="s">
        <v>214</v>
      </c>
      <c r="E125" s="2" t="s">
        <v>46</v>
      </c>
      <c r="F125" s="5" t="s">
        <v>172</v>
      </c>
      <c r="G125" s="6">
        <v>50</v>
      </c>
      <c r="H125" s="6"/>
      <c r="I125" s="6"/>
    </row>
    <row r="126" spans="1:9" s="50" customFormat="1" ht="24" customHeight="1">
      <c r="A126" s="74"/>
      <c r="B126" s="72" t="s">
        <v>645</v>
      </c>
      <c r="C126" s="4" t="s">
        <v>206</v>
      </c>
      <c r="D126" s="4" t="s">
        <v>214</v>
      </c>
      <c r="E126" s="2" t="s">
        <v>224</v>
      </c>
      <c r="F126" s="5" t="s">
        <v>146</v>
      </c>
      <c r="G126" s="6">
        <f>SUM(G128:G129)</f>
        <v>429</v>
      </c>
      <c r="H126" s="6">
        <f>SUM(H129:H129)</f>
        <v>429</v>
      </c>
      <c r="I126" s="6">
        <f>SUM(I129:I129)</f>
        <v>429</v>
      </c>
    </row>
    <row r="127" spans="1:9" s="50" customFormat="1" ht="13.5" customHeight="1">
      <c r="A127" s="74"/>
      <c r="B127" s="72" t="s">
        <v>144</v>
      </c>
      <c r="C127" s="4"/>
      <c r="D127" s="4"/>
      <c r="E127" s="2"/>
      <c r="F127" s="5"/>
      <c r="G127" s="5"/>
      <c r="H127" s="5"/>
      <c r="I127" s="6"/>
    </row>
    <row r="128" spans="1:9" s="50" customFormat="1" ht="35.25" customHeight="1">
      <c r="A128" s="74"/>
      <c r="B128" s="72" t="s">
        <v>623</v>
      </c>
      <c r="C128" s="4" t="s">
        <v>206</v>
      </c>
      <c r="D128" s="4" t="s">
        <v>214</v>
      </c>
      <c r="E128" s="2" t="s">
        <v>622</v>
      </c>
      <c r="F128" s="5" t="s">
        <v>175</v>
      </c>
      <c r="G128" s="6"/>
      <c r="H128" s="5"/>
      <c r="I128" s="6"/>
    </row>
    <row r="129" spans="1:9" s="50" customFormat="1" ht="24" customHeight="1">
      <c r="A129" s="74"/>
      <c r="B129" s="72" t="s">
        <v>646</v>
      </c>
      <c r="C129" s="4" t="s">
        <v>206</v>
      </c>
      <c r="D129" s="4" t="s">
        <v>214</v>
      </c>
      <c r="E129" s="2" t="s">
        <v>44</v>
      </c>
      <c r="F129" s="5" t="s">
        <v>175</v>
      </c>
      <c r="G129" s="6">
        <v>429</v>
      </c>
      <c r="H129" s="6">
        <v>429</v>
      </c>
      <c r="I129" s="6">
        <v>429</v>
      </c>
    </row>
    <row r="130" spans="1:9" s="50" customFormat="1" ht="24" customHeight="1">
      <c r="A130" s="74"/>
      <c r="B130" s="20" t="s">
        <v>647</v>
      </c>
      <c r="C130" s="4" t="s">
        <v>206</v>
      </c>
      <c r="D130" s="4" t="s">
        <v>214</v>
      </c>
      <c r="E130" s="2" t="s">
        <v>7</v>
      </c>
      <c r="F130" s="5" t="s">
        <v>146</v>
      </c>
      <c r="G130" s="6">
        <f>SUM(G132:G132)</f>
        <v>130</v>
      </c>
      <c r="H130" s="6">
        <f>SUM(H132:H132)</f>
        <v>130</v>
      </c>
      <c r="I130" s="6">
        <f>SUM(I132:I132)</f>
        <v>130</v>
      </c>
    </row>
    <row r="131" spans="1:9" s="50" customFormat="1" ht="14.25" customHeight="1">
      <c r="A131" s="74"/>
      <c r="B131" s="73" t="s">
        <v>144</v>
      </c>
      <c r="C131" s="4"/>
      <c r="D131" s="4"/>
      <c r="E131" s="2"/>
      <c r="F131" s="5"/>
      <c r="G131" s="5"/>
      <c r="H131" s="5"/>
      <c r="I131" s="6"/>
    </row>
    <row r="132" spans="1:9" s="50" customFormat="1" ht="35.25" customHeight="1">
      <c r="A132" s="74"/>
      <c r="B132" s="20" t="s">
        <v>557</v>
      </c>
      <c r="C132" s="4" t="s">
        <v>206</v>
      </c>
      <c r="D132" s="4" t="s">
        <v>214</v>
      </c>
      <c r="E132" s="2" t="s">
        <v>45</v>
      </c>
      <c r="F132" s="5" t="s">
        <v>310</v>
      </c>
      <c r="G132" s="6">
        <v>130</v>
      </c>
      <c r="H132" s="6">
        <v>130</v>
      </c>
      <c r="I132" s="6">
        <v>130</v>
      </c>
    </row>
    <row r="133" spans="1:9" s="50" customFormat="1" ht="24" customHeight="1">
      <c r="A133" s="74"/>
      <c r="B133" s="19" t="s">
        <v>596</v>
      </c>
      <c r="C133" s="4" t="s">
        <v>206</v>
      </c>
      <c r="D133" s="4" t="s">
        <v>214</v>
      </c>
      <c r="E133" s="2" t="s">
        <v>597</v>
      </c>
      <c r="F133" s="5" t="s">
        <v>146</v>
      </c>
      <c r="G133" s="6">
        <f>SUM(G134,G135)</f>
        <v>4632.7</v>
      </c>
      <c r="H133" s="6">
        <f>SUM(H134,H135)</f>
        <v>4432.7</v>
      </c>
      <c r="I133" s="6">
        <f>SUM(I134,I135)</f>
        <v>4432.7</v>
      </c>
    </row>
    <row r="134" spans="1:9" ht="48" customHeight="1">
      <c r="A134" s="74"/>
      <c r="B134" s="19" t="s">
        <v>405</v>
      </c>
      <c r="C134" s="4" t="s">
        <v>206</v>
      </c>
      <c r="D134" s="4" t="s">
        <v>214</v>
      </c>
      <c r="E134" s="2" t="s">
        <v>42</v>
      </c>
      <c r="F134" s="5" t="s">
        <v>175</v>
      </c>
      <c r="G134" s="6">
        <v>3425.7</v>
      </c>
      <c r="H134" s="6">
        <v>3225.7</v>
      </c>
      <c r="I134" s="6">
        <v>3225.7</v>
      </c>
    </row>
    <row r="135" spans="1:9" ht="39.75" customHeight="1">
      <c r="A135" s="74"/>
      <c r="B135" s="20" t="s">
        <v>125</v>
      </c>
      <c r="C135" s="4" t="s">
        <v>206</v>
      </c>
      <c r="D135" s="4" t="s">
        <v>214</v>
      </c>
      <c r="E135" s="2" t="s">
        <v>43</v>
      </c>
      <c r="F135" s="5" t="s">
        <v>146</v>
      </c>
      <c r="G135" s="6">
        <f>SUM(G136:G138)</f>
        <v>1206.9999999999998</v>
      </c>
      <c r="H135" s="6">
        <f>SUM(H136:H138)</f>
        <v>1206.9999999999998</v>
      </c>
      <c r="I135" s="6">
        <f>SUM(I136:I138)</f>
        <v>1206.9999999999998</v>
      </c>
    </row>
    <row r="136" spans="1:9" ht="40.5" customHeight="1">
      <c r="A136" s="74"/>
      <c r="B136" s="16" t="s">
        <v>309</v>
      </c>
      <c r="C136" s="14" t="s">
        <v>206</v>
      </c>
      <c r="D136" s="14" t="s">
        <v>214</v>
      </c>
      <c r="E136" s="2" t="s">
        <v>43</v>
      </c>
      <c r="F136" s="11" t="s">
        <v>344</v>
      </c>
      <c r="G136" s="23">
        <v>1170.8</v>
      </c>
      <c r="H136" s="23">
        <v>1170.8</v>
      </c>
      <c r="I136" s="23">
        <v>1170.8</v>
      </c>
    </row>
    <row r="137" spans="1:9" ht="21.75" customHeight="1">
      <c r="A137" s="74"/>
      <c r="B137" s="16" t="s">
        <v>195</v>
      </c>
      <c r="C137" s="14" t="s">
        <v>206</v>
      </c>
      <c r="D137" s="14" t="s">
        <v>214</v>
      </c>
      <c r="E137" s="2" t="s">
        <v>43</v>
      </c>
      <c r="F137" s="11" t="s">
        <v>310</v>
      </c>
      <c r="G137" s="23">
        <v>36.1</v>
      </c>
      <c r="H137" s="23">
        <v>36.1</v>
      </c>
      <c r="I137" s="23">
        <v>36.1</v>
      </c>
    </row>
    <row r="138" spans="1:9" ht="18" customHeight="1">
      <c r="A138" s="74"/>
      <c r="B138" s="16" t="s">
        <v>199</v>
      </c>
      <c r="C138" s="14" t="s">
        <v>206</v>
      </c>
      <c r="D138" s="14" t="s">
        <v>214</v>
      </c>
      <c r="E138" s="2" t="s">
        <v>43</v>
      </c>
      <c r="F138" s="11" t="s">
        <v>172</v>
      </c>
      <c r="G138" s="23">
        <v>0.1</v>
      </c>
      <c r="H138" s="23">
        <v>0.1</v>
      </c>
      <c r="I138" s="23">
        <v>0.1</v>
      </c>
    </row>
    <row r="139" spans="1:9" ht="22.5" customHeight="1">
      <c r="A139" s="143"/>
      <c r="B139" s="148" t="s">
        <v>559</v>
      </c>
      <c r="C139" s="4" t="s">
        <v>206</v>
      </c>
      <c r="D139" s="4" t="s">
        <v>558</v>
      </c>
      <c r="E139" s="2" t="s">
        <v>367</v>
      </c>
      <c r="F139" s="5" t="s">
        <v>146</v>
      </c>
      <c r="G139" s="6">
        <f>SUM(G140,G152,G175,G193)</f>
        <v>133758.7</v>
      </c>
      <c r="H139" s="6">
        <f>SUM(H140,H152,H175,H193)</f>
        <v>137035.6</v>
      </c>
      <c r="I139" s="6">
        <f>SUM(I140,I152,I175,I193)</f>
        <v>133493.30000000002</v>
      </c>
    </row>
    <row r="140" spans="1:9" ht="18" customHeight="1">
      <c r="A140" s="143"/>
      <c r="B140" s="148" t="s">
        <v>560</v>
      </c>
      <c r="C140" s="4" t="s">
        <v>206</v>
      </c>
      <c r="D140" s="4" t="s">
        <v>27</v>
      </c>
      <c r="E140" s="2" t="s">
        <v>367</v>
      </c>
      <c r="F140" s="5" t="s">
        <v>146</v>
      </c>
      <c r="G140" s="6">
        <f>SUM(G141,G149)</f>
        <v>12864.1</v>
      </c>
      <c r="H140" s="6">
        <f>SUM(H141,H149)</f>
        <v>13061.9</v>
      </c>
      <c r="I140" s="6">
        <f>SUM(I141,I149)</f>
        <v>13046.1</v>
      </c>
    </row>
    <row r="141" spans="1:9" ht="30" customHeight="1">
      <c r="A141" s="143"/>
      <c r="B141" s="17" t="s">
        <v>711</v>
      </c>
      <c r="C141" s="4" t="s">
        <v>206</v>
      </c>
      <c r="D141" s="4" t="s">
        <v>27</v>
      </c>
      <c r="E141" s="2" t="s">
        <v>47</v>
      </c>
      <c r="F141" s="5" t="s">
        <v>310</v>
      </c>
      <c r="G141" s="6">
        <f>SUM(G143:G148)</f>
        <v>12799.1</v>
      </c>
      <c r="H141" s="6">
        <f>SUM(H143:H148)</f>
        <v>13061.9</v>
      </c>
      <c r="I141" s="6">
        <f>SUM(I143:I148)</f>
        <v>13046.1</v>
      </c>
    </row>
    <row r="142" spans="1:9" ht="15.75" customHeight="1">
      <c r="A142" s="143"/>
      <c r="B142" s="17" t="s">
        <v>144</v>
      </c>
      <c r="C142" s="4"/>
      <c r="D142" s="4"/>
      <c r="E142" s="2"/>
      <c r="F142" s="5"/>
      <c r="G142" s="5"/>
      <c r="H142" s="5"/>
      <c r="I142" s="6"/>
    </row>
    <row r="143" spans="1:9" ht="36.75" customHeight="1">
      <c r="A143" s="143"/>
      <c r="B143" s="17" t="s">
        <v>352</v>
      </c>
      <c r="C143" s="4" t="s">
        <v>206</v>
      </c>
      <c r="D143" s="4" t="s">
        <v>27</v>
      </c>
      <c r="E143" s="2" t="s">
        <v>48</v>
      </c>
      <c r="F143" s="5" t="s">
        <v>310</v>
      </c>
      <c r="G143" s="6">
        <v>620</v>
      </c>
      <c r="H143" s="6">
        <v>620</v>
      </c>
      <c r="I143" s="6">
        <v>620</v>
      </c>
    </row>
    <row r="144" spans="1:9" ht="27" customHeight="1">
      <c r="A144" s="143"/>
      <c r="B144" s="17" t="s">
        <v>651</v>
      </c>
      <c r="C144" s="4" t="s">
        <v>206</v>
      </c>
      <c r="D144" s="4" t="s">
        <v>27</v>
      </c>
      <c r="E144" s="2" t="s">
        <v>650</v>
      </c>
      <c r="F144" s="5" t="s">
        <v>310</v>
      </c>
      <c r="G144" s="6">
        <v>200</v>
      </c>
      <c r="H144" s="6">
        <v>200</v>
      </c>
      <c r="I144" s="6">
        <v>200</v>
      </c>
    </row>
    <row r="145" spans="1:9" ht="51.75" customHeight="1">
      <c r="A145" s="143"/>
      <c r="B145" s="17" t="s">
        <v>872</v>
      </c>
      <c r="C145" s="14" t="s">
        <v>206</v>
      </c>
      <c r="D145" s="14" t="s">
        <v>27</v>
      </c>
      <c r="E145" s="67" t="s">
        <v>873</v>
      </c>
      <c r="F145" s="11" t="s">
        <v>310</v>
      </c>
      <c r="G145" s="6"/>
      <c r="H145" s="6"/>
      <c r="I145" s="6"/>
    </row>
    <row r="146" spans="1:9" ht="54" customHeight="1">
      <c r="A146" s="143"/>
      <c r="B146" s="17" t="s">
        <v>874</v>
      </c>
      <c r="C146" s="14" t="s">
        <v>206</v>
      </c>
      <c r="D146" s="14" t="s">
        <v>27</v>
      </c>
      <c r="E146" s="67" t="s">
        <v>875</v>
      </c>
      <c r="F146" s="11" t="s">
        <v>310</v>
      </c>
      <c r="G146" s="6"/>
      <c r="H146" s="6"/>
      <c r="I146" s="6"/>
    </row>
    <row r="147" spans="1:9" ht="20.25" customHeight="1">
      <c r="A147" s="174"/>
      <c r="B147" s="182" t="s">
        <v>251</v>
      </c>
      <c r="C147" s="14" t="s">
        <v>206</v>
      </c>
      <c r="D147" s="14" t="s">
        <v>27</v>
      </c>
      <c r="E147" s="67" t="s">
        <v>360</v>
      </c>
      <c r="F147" s="11" t="s">
        <v>310</v>
      </c>
      <c r="G147" s="25">
        <v>11902.4</v>
      </c>
      <c r="H147" s="25">
        <v>12241.9</v>
      </c>
      <c r="I147" s="25">
        <v>12226.1</v>
      </c>
    </row>
    <row r="148" spans="1:9" ht="20.25" customHeight="1">
      <c r="A148" s="175"/>
      <c r="B148" s="183"/>
      <c r="C148" s="14" t="s">
        <v>206</v>
      </c>
      <c r="D148" s="14" t="s">
        <v>27</v>
      </c>
      <c r="E148" s="67" t="s">
        <v>360</v>
      </c>
      <c r="F148" s="11" t="s">
        <v>172</v>
      </c>
      <c r="G148" s="25">
        <v>76.7</v>
      </c>
      <c r="H148" s="25"/>
      <c r="I148" s="25"/>
    </row>
    <row r="149" spans="1:9" ht="39" customHeight="1">
      <c r="A149" s="160"/>
      <c r="B149" s="214" t="s">
        <v>930</v>
      </c>
      <c r="C149" s="215" t="s">
        <v>206</v>
      </c>
      <c r="D149" s="215" t="s">
        <v>27</v>
      </c>
      <c r="E149" s="216" t="s">
        <v>931</v>
      </c>
      <c r="F149" s="217" t="s">
        <v>146</v>
      </c>
      <c r="G149" s="25">
        <f>SUM(G151)</f>
        <v>65</v>
      </c>
      <c r="H149" s="25"/>
      <c r="I149" s="25"/>
    </row>
    <row r="150" spans="1:9" ht="20.25" customHeight="1">
      <c r="A150" s="160"/>
      <c r="B150" s="65" t="s">
        <v>144</v>
      </c>
      <c r="C150" s="14"/>
      <c r="D150" s="14"/>
      <c r="E150" s="67"/>
      <c r="F150" s="11"/>
      <c r="G150" s="25"/>
      <c r="H150" s="25"/>
      <c r="I150" s="25"/>
    </row>
    <row r="151" spans="1:9" ht="48.75" customHeight="1">
      <c r="A151" s="160"/>
      <c r="B151" s="218" t="s">
        <v>933</v>
      </c>
      <c r="C151" s="215" t="s">
        <v>206</v>
      </c>
      <c r="D151" s="215" t="s">
        <v>27</v>
      </c>
      <c r="E151" s="216" t="s">
        <v>932</v>
      </c>
      <c r="F151" s="217" t="s">
        <v>310</v>
      </c>
      <c r="G151" s="25">
        <v>65</v>
      </c>
      <c r="H151" s="25"/>
      <c r="I151" s="25"/>
    </row>
    <row r="152" spans="1:9" ht="18.75" customHeight="1">
      <c r="A152" s="143"/>
      <c r="B152" s="142" t="s">
        <v>561</v>
      </c>
      <c r="C152" s="4" t="s">
        <v>206</v>
      </c>
      <c r="D152" s="4" t="s">
        <v>157</v>
      </c>
      <c r="E152" s="2" t="s">
        <v>367</v>
      </c>
      <c r="F152" s="5" t="s">
        <v>146</v>
      </c>
      <c r="G152" s="6">
        <f>SUM(G153,G161,G165,G168,G173)</f>
        <v>29454.100000000002</v>
      </c>
      <c r="H152" s="6">
        <f>SUM(H153,H161,H165,H168,H173)</f>
        <v>8674.9</v>
      </c>
      <c r="I152" s="6">
        <f>SUM(I153,I161,I165,I168,I173)</f>
        <v>8674.9</v>
      </c>
    </row>
    <row r="153" spans="1:9" ht="18.75" customHeight="1">
      <c r="A153" s="143"/>
      <c r="B153" s="17" t="s">
        <v>652</v>
      </c>
      <c r="C153" s="4" t="s">
        <v>206</v>
      </c>
      <c r="D153" s="4" t="s">
        <v>157</v>
      </c>
      <c r="E153" s="2" t="s">
        <v>581</v>
      </c>
      <c r="F153" s="5" t="s">
        <v>146</v>
      </c>
      <c r="G153" s="6">
        <f>SUM(G155:G160)</f>
        <v>16201.900000000001</v>
      </c>
      <c r="H153" s="6">
        <f>SUM(H156:H160)</f>
        <v>0</v>
      </c>
      <c r="I153" s="6">
        <f>SUM(I156:I160)</f>
        <v>0</v>
      </c>
    </row>
    <row r="154" spans="1:9" ht="14.25" customHeight="1">
      <c r="A154" s="143"/>
      <c r="B154" s="17" t="s">
        <v>144</v>
      </c>
      <c r="C154" s="4"/>
      <c r="D154" s="4"/>
      <c r="E154" s="2"/>
      <c r="F154" s="5"/>
      <c r="G154" s="6"/>
      <c r="H154" s="6"/>
      <c r="I154" s="6"/>
    </row>
    <row r="155" spans="1:9" ht="30.75" customHeight="1">
      <c r="A155" s="143"/>
      <c r="B155" s="17" t="s">
        <v>653</v>
      </c>
      <c r="C155" s="4" t="s">
        <v>206</v>
      </c>
      <c r="D155" s="4" t="s">
        <v>157</v>
      </c>
      <c r="E155" s="2" t="s">
        <v>609</v>
      </c>
      <c r="F155" s="5" t="s">
        <v>202</v>
      </c>
      <c r="G155" s="6">
        <v>70</v>
      </c>
      <c r="H155" s="6"/>
      <c r="I155" s="6"/>
    </row>
    <row r="156" spans="1:9" ht="39.75" customHeight="1">
      <c r="A156" s="143"/>
      <c r="B156" s="17" t="s">
        <v>724</v>
      </c>
      <c r="C156" s="4" t="s">
        <v>206</v>
      </c>
      <c r="D156" s="4" t="s">
        <v>157</v>
      </c>
      <c r="E156" s="2" t="s">
        <v>723</v>
      </c>
      <c r="F156" s="5" t="s">
        <v>202</v>
      </c>
      <c r="G156" s="6">
        <v>1370</v>
      </c>
      <c r="H156" s="6"/>
      <c r="I156" s="6"/>
    </row>
    <row r="157" spans="1:9" ht="51.75" customHeight="1">
      <c r="A157" s="166"/>
      <c r="B157" s="19" t="s">
        <v>921</v>
      </c>
      <c r="C157" s="4" t="s">
        <v>206</v>
      </c>
      <c r="D157" s="4" t="s">
        <v>157</v>
      </c>
      <c r="E157" s="2" t="s">
        <v>616</v>
      </c>
      <c r="F157" s="5" t="s">
        <v>202</v>
      </c>
      <c r="G157" s="6"/>
      <c r="H157" s="6"/>
      <c r="I157" s="6"/>
    </row>
    <row r="158" spans="1:9" ht="51" customHeight="1">
      <c r="A158" s="166"/>
      <c r="B158" s="19" t="s">
        <v>655</v>
      </c>
      <c r="C158" s="4" t="s">
        <v>206</v>
      </c>
      <c r="D158" s="4" t="s">
        <v>157</v>
      </c>
      <c r="E158" s="2" t="s">
        <v>617</v>
      </c>
      <c r="F158" s="5" t="s">
        <v>202</v>
      </c>
      <c r="G158" s="6">
        <v>4800</v>
      </c>
      <c r="H158" s="6"/>
      <c r="I158" s="6"/>
    </row>
    <row r="159" spans="1:9" ht="21" customHeight="1">
      <c r="A159" s="174"/>
      <c r="B159" s="209" t="s">
        <v>750</v>
      </c>
      <c r="C159" s="4" t="s">
        <v>206</v>
      </c>
      <c r="D159" s="4" t="s">
        <v>157</v>
      </c>
      <c r="E159" s="2" t="s">
        <v>743</v>
      </c>
      <c r="F159" s="5" t="s">
        <v>310</v>
      </c>
      <c r="G159" s="6">
        <v>7140.7</v>
      </c>
      <c r="H159" s="6"/>
      <c r="I159" s="6"/>
    </row>
    <row r="160" spans="1:9" ht="21" customHeight="1">
      <c r="A160" s="175"/>
      <c r="B160" s="210"/>
      <c r="C160" s="4" t="s">
        <v>206</v>
      </c>
      <c r="D160" s="4" t="s">
        <v>157</v>
      </c>
      <c r="E160" s="2" t="s">
        <v>743</v>
      </c>
      <c r="F160" s="5" t="s">
        <v>172</v>
      </c>
      <c r="G160" s="6">
        <v>2821.2</v>
      </c>
      <c r="H160" s="6"/>
      <c r="I160" s="6"/>
    </row>
    <row r="161" spans="1:9" ht="30" customHeight="1">
      <c r="A161" s="143"/>
      <c r="B161" s="13" t="s">
        <v>774</v>
      </c>
      <c r="C161" s="4" t="s">
        <v>206</v>
      </c>
      <c r="D161" s="4" t="s">
        <v>157</v>
      </c>
      <c r="E161" s="2" t="s">
        <v>775</v>
      </c>
      <c r="F161" s="5" t="s">
        <v>146</v>
      </c>
      <c r="G161" s="6">
        <f>SUM(G163:G164)</f>
        <v>260</v>
      </c>
      <c r="H161" s="6">
        <f>SUM(H163:H164)</f>
        <v>0</v>
      </c>
      <c r="I161" s="6">
        <f>SUM(I163:I164)</f>
        <v>0</v>
      </c>
    </row>
    <row r="162" spans="1:9" ht="15.75" customHeight="1">
      <c r="A162" s="143"/>
      <c r="B162" s="73" t="s">
        <v>144</v>
      </c>
      <c r="C162" s="4"/>
      <c r="D162" s="4"/>
      <c r="E162" s="2"/>
      <c r="F162" s="5"/>
      <c r="G162" s="5"/>
      <c r="H162" s="6"/>
      <c r="I162" s="6"/>
    </row>
    <row r="163" spans="1:9" ht="18" customHeight="1">
      <c r="A163" s="174"/>
      <c r="B163" s="184" t="s">
        <v>918</v>
      </c>
      <c r="C163" s="4" t="s">
        <v>206</v>
      </c>
      <c r="D163" s="4" t="s">
        <v>157</v>
      </c>
      <c r="E163" s="2" t="s">
        <v>919</v>
      </c>
      <c r="F163" s="5" t="s">
        <v>310</v>
      </c>
      <c r="G163" s="147">
        <v>60</v>
      </c>
      <c r="H163" s="147"/>
      <c r="I163" s="6"/>
    </row>
    <row r="164" spans="1:9" ht="13.5" customHeight="1">
      <c r="A164" s="175"/>
      <c r="B164" s="185"/>
      <c r="C164" s="4" t="s">
        <v>206</v>
      </c>
      <c r="D164" s="4" t="s">
        <v>157</v>
      </c>
      <c r="E164" s="2" t="s">
        <v>919</v>
      </c>
      <c r="F164" s="5" t="s">
        <v>172</v>
      </c>
      <c r="G164" s="6">
        <v>200</v>
      </c>
      <c r="H164" s="6"/>
      <c r="I164" s="6"/>
    </row>
    <row r="165" spans="1:9" ht="44.25" customHeight="1">
      <c r="A165" s="143"/>
      <c r="B165" s="13" t="s">
        <v>631</v>
      </c>
      <c r="C165" s="79" t="s">
        <v>206</v>
      </c>
      <c r="D165" s="4" t="s">
        <v>157</v>
      </c>
      <c r="E165" s="2" t="s">
        <v>49</v>
      </c>
      <c r="F165" s="5" t="s">
        <v>310</v>
      </c>
      <c r="G165" s="6">
        <f>SUM(G167:G167)</f>
        <v>5511.2</v>
      </c>
      <c r="H165" s="6">
        <f>SUM(H167)</f>
        <v>3201.1</v>
      </c>
      <c r="I165" s="6">
        <f>SUM(I167)</f>
        <v>3201.1</v>
      </c>
    </row>
    <row r="166" spans="1:9" ht="12" customHeight="1">
      <c r="A166" s="143"/>
      <c r="B166" s="13" t="s">
        <v>144</v>
      </c>
      <c r="C166" s="79"/>
      <c r="D166" s="4"/>
      <c r="E166" s="2"/>
      <c r="F166" s="5"/>
      <c r="G166" s="5"/>
      <c r="H166" s="5"/>
      <c r="I166" s="6"/>
    </row>
    <row r="167" spans="1:9" ht="33.75" customHeight="1">
      <c r="A167" s="143"/>
      <c r="B167" s="18" t="s">
        <v>264</v>
      </c>
      <c r="C167" s="80" t="s">
        <v>206</v>
      </c>
      <c r="D167" s="4" t="s">
        <v>157</v>
      </c>
      <c r="E167" s="2" t="s">
        <v>50</v>
      </c>
      <c r="F167" s="5" t="s">
        <v>310</v>
      </c>
      <c r="G167" s="6">
        <v>5511.2</v>
      </c>
      <c r="H167" s="6">
        <v>3201.1</v>
      </c>
      <c r="I167" s="6">
        <v>3201.1</v>
      </c>
    </row>
    <row r="168" spans="1:9" ht="33.75" customHeight="1">
      <c r="A168" s="143"/>
      <c r="B168" s="65" t="s">
        <v>712</v>
      </c>
      <c r="C168" s="4" t="s">
        <v>206</v>
      </c>
      <c r="D168" s="4" t="s">
        <v>157</v>
      </c>
      <c r="E168" s="67" t="s">
        <v>713</v>
      </c>
      <c r="F168" s="5" t="s">
        <v>146</v>
      </c>
      <c r="G168" s="6">
        <f>SUM(G170,G171,G172)</f>
        <v>4188.5</v>
      </c>
      <c r="H168" s="6">
        <f>SUM(H170,H171,H172)</f>
        <v>2181.3</v>
      </c>
      <c r="I168" s="6">
        <f>SUM(I170,I171,I172)</f>
        <v>2181.3</v>
      </c>
    </row>
    <row r="169" spans="1:9" ht="12" customHeight="1">
      <c r="A169" s="143"/>
      <c r="B169" s="17" t="s">
        <v>144</v>
      </c>
      <c r="C169" s="4"/>
      <c r="D169" s="4"/>
      <c r="E169" s="67"/>
      <c r="F169" s="5"/>
      <c r="G169" s="6"/>
      <c r="H169" s="6"/>
      <c r="I169" s="6"/>
    </row>
    <row r="170" spans="1:9" ht="48.75" customHeight="1">
      <c r="A170" s="143"/>
      <c r="B170" s="17" t="s">
        <v>830</v>
      </c>
      <c r="C170" s="4" t="s">
        <v>206</v>
      </c>
      <c r="D170" s="4" t="s">
        <v>157</v>
      </c>
      <c r="E170" s="67" t="s">
        <v>829</v>
      </c>
      <c r="F170" s="5" t="s">
        <v>310</v>
      </c>
      <c r="G170" s="6">
        <v>1988.8</v>
      </c>
      <c r="H170" s="6"/>
      <c r="I170" s="6"/>
    </row>
    <row r="171" spans="1:9" ht="30" customHeight="1">
      <c r="A171" s="143"/>
      <c r="B171" s="65" t="s">
        <v>817</v>
      </c>
      <c r="C171" s="4" t="s">
        <v>206</v>
      </c>
      <c r="D171" s="4" t="s">
        <v>157</v>
      </c>
      <c r="E171" s="67" t="s">
        <v>797</v>
      </c>
      <c r="F171" s="5" t="s">
        <v>310</v>
      </c>
      <c r="G171" s="6">
        <v>1897.7</v>
      </c>
      <c r="H171" s="6">
        <v>1897.7</v>
      </c>
      <c r="I171" s="6">
        <v>1897.7</v>
      </c>
    </row>
    <row r="172" spans="1:9" ht="27" customHeight="1">
      <c r="A172" s="143"/>
      <c r="B172" s="65" t="s">
        <v>798</v>
      </c>
      <c r="C172" s="4" t="s">
        <v>206</v>
      </c>
      <c r="D172" s="4" t="s">
        <v>157</v>
      </c>
      <c r="E172" s="67" t="s">
        <v>799</v>
      </c>
      <c r="F172" s="5" t="s">
        <v>310</v>
      </c>
      <c r="G172" s="6">
        <v>302</v>
      </c>
      <c r="H172" s="6">
        <v>283.6</v>
      </c>
      <c r="I172" s="6">
        <v>283.6</v>
      </c>
    </row>
    <row r="173" spans="1:9" ht="17.25" customHeight="1">
      <c r="A173" s="143"/>
      <c r="B173" s="152" t="s">
        <v>596</v>
      </c>
      <c r="C173" s="80" t="s">
        <v>206</v>
      </c>
      <c r="D173" s="4" t="s">
        <v>157</v>
      </c>
      <c r="E173" s="2" t="s">
        <v>598</v>
      </c>
      <c r="F173" s="5" t="s">
        <v>146</v>
      </c>
      <c r="G173" s="6">
        <f>SUM(G174)</f>
        <v>3292.5</v>
      </c>
      <c r="H173" s="6">
        <f>SUM(H174)</f>
        <v>3292.5</v>
      </c>
      <c r="I173" s="6">
        <f>SUM(I174)</f>
        <v>3292.5</v>
      </c>
    </row>
    <row r="174" spans="1:9" ht="81.75" customHeight="1">
      <c r="A174" s="143"/>
      <c r="B174" s="13" t="s">
        <v>751</v>
      </c>
      <c r="C174" s="4" t="s">
        <v>206</v>
      </c>
      <c r="D174" s="4" t="s">
        <v>157</v>
      </c>
      <c r="E174" s="2" t="s">
        <v>329</v>
      </c>
      <c r="F174" s="5" t="s">
        <v>172</v>
      </c>
      <c r="G174" s="24">
        <v>3292.5</v>
      </c>
      <c r="H174" s="24">
        <v>3292.5</v>
      </c>
      <c r="I174" s="24">
        <v>3292.5</v>
      </c>
    </row>
    <row r="175" spans="1:9" ht="18" customHeight="1">
      <c r="A175" s="143"/>
      <c r="B175" s="13" t="s">
        <v>569</v>
      </c>
      <c r="C175" s="4" t="s">
        <v>206</v>
      </c>
      <c r="D175" s="4" t="s">
        <v>346</v>
      </c>
      <c r="E175" s="2" t="s">
        <v>367</v>
      </c>
      <c r="F175" s="5" t="s">
        <v>146</v>
      </c>
      <c r="G175" s="24">
        <f>SUM(G176,G188)</f>
        <v>90816.4</v>
      </c>
      <c r="H175" s="24">
        <f>SUM(H176,H188)</f>
        <v>114674.7</v>
      </c>
      <c r="I175" s="24">
        <f>SUM(I176,I188)</f>
        <v>111148.2</v>
      </c>
    </row>
    <row r="176" spans="1:9" ht="25.5" customHeight="1">
      <c r="A176" s="143"/>
      <c r="B176" s="13" t="s">
        <v>658</v>
      </c>
      <c r="C176" s="4" t="s">
        <v>206</v>
      </c>
      <c r="D176" s="4" t="s">
        <v>346</v>
      </c>
      <c r="E176" s="2" t="s">
        <v>71</v>
      </c>
      <c r="F176" s="5" t="s">
        <v>146</v>
      </c>
      <c r="G176" s="24">
        <f>SUM(G177:G187)</f>
        <v>90179.5</v>
      </c>
      <c r="H176" s="24">
        <f>SUM(H177:H187)</f>
        <v>114674.7</v>
      </c>
      <c r="I176" s="24">
        <f>SUM(I177:I187)</f>
        <v>111148.2</v>
      </c>
    </row>
    <row r="177" spans="1:9" ht="54" customHeight="1">
      <c r="A177" s="143"/>
      <c r="B177" s="13" t="s">
        <v>659</v>
      </c>
      <c r="C177" s="4" t="s">
        <v>206</v>
      </c>
      <c r="D177" s="4" t="s">
        <v>346</v>
      </c>
      <c r="E177" s="153" t="s">
        <v>660</v>
      </c>
      <c r="F177" s="5" t="s">
        <v>310</v>
      </c>
      <c r="G177" s="24">
        <v>204.9</v>
      </c>
      <c r="H177" s="24"/>
      <c r="I177" s="24"/>
    </row>
    <row r="178" spans="1:9" ht="67.5" customHeight="1">
      <c r="A178" s="143"/>
      <c r="B178" s="110" t="s">
        <v>755</v>
      </c>
      <c r="C178" s="4" t="s">
        <v>206</v>
      </c>
      <c r="D178" s="4" t="s">
        <v>346</v>
      </c>
      <c r="E178" s="153" t="s">
        <v>660</v>
      </c>
      <c r="F178" s="5" t="s">
        <v>310</v>
      </c>
      <c r="G178" s="24">
        <v>27.9</v>
      </c>
      <c r="H178" s="24"/>
      <c r="I178" s="24"/>
    </row>
    <row r="179" spans="1:9" ht="21" customHeight="1">
      <c r="A179" s="177"/>
      <c r="B179" s="172" t="s">
        <v>250</v>
      </c>
      <c r="C179" s="4" t="s">
        <v>206</v>
      </c>
      <c r="D179" s="4" t="s">
        <v>346</v>
      </c>
      <c r="E179" s="2" t="s">
        <v>304</v>
      </c>
      <c r="F179" s="5" t="s">
        <v>310</v>
      </c>
      <c r="G179" s="24">
        <v>38521.1</v>
      </c>
      <c r="H179" s="24">
        <v>114174.7</v>
      </c>
      <c r="I179" s="24">
        <v>110648.2</v>
      </c>
    </row>
    <row r="180" spans="1:9" ht="15.75" customHeight="1">
      <c r="A180" s="177"/>
      <c r="B180" s="176"/>
      <c r="C180" s="4" t="s">
        <v>206</v>
      </c>
      <c r="D180" s="4" t="s">
        <v>346</v>
      </c>
      <c r="E180" s="2" t="s">
        <v>304</v>
      </c>
      <c r="F180" s="5" t="s">
        <v>175</v>
      </c>
      <c r="G180" s="24">
        <v>780</v>
      </c>
      <c r="H180" s="24"/>
      <c r="I180" s="24"/>
    </row>
    <row r="181" spans="1:9" ht="16.5" customHeight="1">
      <c r="A181" s="177"/>
      <c r="B181" s="173"/>
      <c r="C181" s="4" t="s">
        <v>206</v>
      </c>
      <c r="D181" s="4" t="s">
        <v>346</v>
      </c>
      <c r="E181" s="2" t="s">
        <v>304</v>
      </c>
      <c r="F181" s="5" t="s">
        <v>172</v>
      </c>
      <c r="G181" s="24">
        <v>2</v>
      </c>
      <c r="H181" s="24"/>
      <c r="I181" s="24"/>
    </row>
    <row r="182" spans="1:9" ht="36" customHeight="1">
      <c r="A182" s="74"/>
      <c r="B182" s="13" t="s">
        <v>831</v>
      </c>
      <c r="C182" s="4" t="s">
        <v>206</v>
      </c>
      <c r="D182" s="4" t="s">
        <v>346</v>
      </c>
      <c r="E182" s="2" t="s">
        <v>852</v>
      </c>
      <c r="F182" s="5" t="s">
        <v>175</v>
      </c>
      <c r="G182" s="24"/>
      <c r="H182" s="24"/>
      <c r="I182" s="24"/>
    </row>
    <row r="183" spans="1:9" ht="25.5" customHeight="1">
      <c r="A183" s="143"/>
      <c r="B183" s="13" t="s">
        <v>709</v>
      </c>
      <c r="C183" s="4" t="s">
        <v>206</v>
      </c>
      <c r="D183" s="4" t="s">
        <v>346</v>
      </c>
      <c r="E183" s="2" t="s">
        <v>710</v>
      </c>
      <c r="F183" s="5" t="s">
        <v>310</v>
      </c>
      <c r="G183" s="24">
        <v>500</v>
      </c>
      <c r="H183" s="24">
        <v>500</v>
      </c>
      <c r="I183" s="24">
        <v>500</v>
      </c>
    </row>
    <row r="184" spans="1:9" ht="75" customHeight="1">
      <c r="A184" s="143"/>
      <c r="B184" s="13" t="s">
        <v>832</v>
      </c>
      <c r="C184" s="4" t="s">
        <v>206</v>
      </c>
      <c r="D184" s="4" t="s">
        <v>346</v>
      </c>
      <c r="E184" s="2" t="s">
        <v>834</v>
      </c>
      <c r="F184" s="5" t="s">
        <v>310</v>
      </c>
      <c r="G184" s="24"/>
      <c r="H184" s="24"/>
      <c r="I184" s="24"/>
    </row>
    <row r="185" spans="1:9" ht="36" customHeight="1">
      <c r="A185" s="143"/>
      <c r="B185" s="13" t="s">
        <v>833</v>
      </c>
      <c r="C185" s="4" t="s">
        <v>206</v>
      </c>
      <c r="D185" s="4" t="s">
        <v>346</v>
      </c>
      <c r="E185" s="2" t="s">
        <v>835</v>
      </c>
      <c r="F185" s="5" t="s">
        <v>310</v>
      </c>
      <c r="G185" s="24"/>
      <c r="H185" s="24"/>
      <c r="I185" s="24"/>
    </row>
    <row r="186" spans="1:9" ht="45.75" customHeight="1">
      <c r="A186" s="143"/>
      <c r="B186" s="13" t="s">
        <v>886</v>
      </c>
      <c r="C186" s="4" t="s">
        <v>206</v>
      </c>
      <c r="D186" s="4" t="s">
        <v>346</v>
      </c>
      <c r="E186" s="2" t="s">
        <v>885</v>
      </c>
      <c r="F186" s="5" t="s">
        <v>310</v>
      </c>
      <c r="G186" s="24">
        <v>50093.4</v>
      </c>
      <c r="H186" s="24"/>
      <c r="I186" s="24"/>
    </row>
    <row r="187" spans="1:9" ht="45" customHeight="1">
      <c r="A187" s="143"/>
      <c r="B187" s="13" t="s">
        <v>887</v>
      </c>
      <c r="C187" s="4" t="s">
        <v>206</v>
      </c>
      <c r="D187" s="4" t="s">
        <v>346</v>
      </c>
      <c r="E187" s="2" t="s">
        <v>888</v>
      </c>
      <c r="F187" s="5" t="s">
        <v>310</v>
      </c>
      <c r="G187" s="24">
        <v>50.2</v>
      </c>
      <c r="H187" s="24"/>
      <c r="I187" s="24"/>
    </row>
    <row r="188" spans="1:9" ht="27" customHeight="1">
      <c r="A188" s="143"/>
      <c r="B188" s="13" t="s">
        <v>708</v>
      </c>
      <c r="C188" s="4" t="s">
        <v>206</v>
      </c>
      <c r="D188" s="4" t="s">
        <v>346</v>
      </c>
      <c r="E188" s="2" t="s">
        <v>303</v>
      </c>
      <c r="F188" s="5" t="s">
        <v>146</v>
      </c>
      <c r="G188" s="24">
        <f>SUM(G189:G192)</f>
        <v>636.9</v>
      </c>
      <c r="H188" s="24"/>
      <c r="I188" s="24"/>
    </row>
    <row r="189" spans="1:9" ht="20.25" customHeight="1">
      <c r="A189" s="174"/>
      <c r="B189" s="178" t="s">
        <v>809</v>
      </c>
      <c r="C189" s="163" t="s">
        <v>206</v>
      </c>
      <c r="D189" s="163" t="s">
        <v>346</v>
      </c>
      <c r="E189" s="165" t="s">
        <v>836</v>
      </c>
      <c r="F189" s="5" t="s">
        <v>175</v>
      </c>
      <c r="G189" s="24"/>
      <c r="H189" s="24"/>
      <c r="I189" s="24"/>
    </row>
    <row r="190" spans="1:9" ht="20.25" customHeight="1">
      <c r="A190" s="181"/>
      <c r="B190" s="179"/>
      <c r="C190" s="163" t="s">
        <v>206</v>
      </c>
      <c r="D190" s="164" t="s">
        <v>346</v>
      </c>
      <c r="E190" s="165" t="s">
        <v>810</v>
      </c>
      <c r="F190" s="162" t="s">
        <v>202</v>
      </c>
      <c r="G190" s="24"/>
      <c r="H190" s="24"/>
      <c r="I190" s="24"/>
    </row>
    <row r="191" spans="1:9" ht="20.25" customHeight="1">
      <c r="A191" s="181"/>
      <c r="B191" s="179"/>
      <c r="C191" s="163" t="s">
        <v>206</v>
      </c>
      <c r="D191" s="164" t="s">
        <v>346</v>
      </c>
      <c r="E191" s="165" t="s">
        <v>810</v>
      </c>
      <c r="F191" s="5" t="s">
        <v>175</v>
      </c>
      <c r="G191" s="24">
        <v>636.9</v>
      </c>
      <c r="H191" s="24"/>
      <c r="I191" s="24"/>
    </row>
    <row r="192" spans="1:9" ht="18" customHeight="1">
      <c r="A192" s="175"/>
      <c r="B192" s="180"/>
      <c r="C192" s="163" t="s">
        <v>206</v>
      </c>
      <c r="D192" s="164" t="s">
        <v>346</v>
      </c>
      <c r="E192" s="165" t="s">
        <v>837</v>
      </c>
      <c r="F192" s="5" t="s">
        <v>175</v>
      </c>
      <c r="G192" s="24"/>
      <c r="H192" s="24"/>
      <c r="I192" s="24"/>
    </row>
    <row r="193" spans="1:9" ht="18.75" customHeight="1">
      <c r="A193" s="143"/>
      <c r="B193" s="144" t="s">
        <v>562</v>
      </c>
      <c r="C193" s="80" t="s">
        <v>206</v>
      </c>
      <c r="D193" s="4" t="s">
        <v>410</v>
      </c>
      <c r="E193" s="2" t="s">
        <v>367</v>
      </c>
      <c r="F193" s="5" t="s">
        <v>146</v>
      </c>
      <c r="G193" s="6">
        <f>SUM(G194)</f>
        <v>624.1</v>
      </c>
      <c r="H193" s="6">
        <f>SUM(H194)</f>
        <v>624.1</v>
      </c>
      <c r="I193" s="6">
        <f>SUM(I194)</f>
        <v>624.1</v>
      </c>
    </row>
    <row r="194" spans="1:9" ht="42" customHeight="1">
      <c r="A194" s="143"/>
      <c r="B194" s="13" t="s">
        <v>328</v>
      </c>
      <c r="C194" s="4" t="s">
        <v>206</v>
      </c>
      <c r="D194" s="4" t="s">
        <v>410</v>
      </c>
      <c r="E194" s="10" t="s">
        <v>327</v>
      </c>
      <c r="F194" s="10" t="s">
        <v>146</v>
      </c>
      <c r="G194" s="6">
        <f>SUM(G195:G195)</f>
        <v>624.1</v>
      </c>
      <c r="H194" s="6">
        <f>SUM(H195:H195)</f>
        <v>624.1</v>
      </c>
      <c r="I194" s="6">
        <f>SUM(I195:I195)</f>
        <v>624.1</v>
      </c>
    </row>
    <row r="195" spans="1:9" ht="70.5" customHeight="1">
      <c r="A195" s="143"/>
      <c r="B195" s="16" t="s">
        <v>320</v>
      </c>
      <c r="C195" s="4" t="s">
        <v>206</v>
      </c>
      <c r="D195" s="4" t="s">
        <v>410</v>
      </c>
      <c r="E195" s="10" t="s">
        <v>327</v>
      </c>
      <c r="F195" s="10" t="s">
        <v>344</v>
      </c>
      <c r="G195" s="6">
        <v>624.1</v>
      </c>
      <c r="H195" s="6">
        <v>624.1</v>
      </c>
      <c r="I195" s="6">
        <v>624.1</v>
      </c>
    </row>
    <row r="196" spans="1:9" ht="18.75" customHeight="1">
      <c r="A196" s="143"/>
      <c r="B196" s="65" t="s">
        <v>570</v>
      </c>
      <c r="C196" s="4" t="s">
        <v>206</v>
      </c>
      <c r="D196" s="4" t="s">
        <v>572</v>
      </c>
      <c r="E196" s="67" t="s">
        <v>367</v>
      </c>
      <c r="F196" s="5" t="s">
        <v>146</v>
      </c>
      <c r="G196" s="24">
        <f>SUM(G197)</f>
        <v>7930</v>
      </c>
      <c r="H196" s="24">
        <f>SUM(H197)</f>
        <v>3000</v>
      </c>
      <c r="I196" s="24">
        <f>SUM(I197)</f>
        <v>3000</v>
      </c>
    </row>
    <row r="197" spans="1:9" ht="18.75" customHeight="1">
      <c r="A197" s="143"/>
      <c r="B197" s="65" t="s">
        <v>571</v>
      </c>
      <c r="C197" s="4" t="s">
        <v>206</v>
      </c>
      <c r="D197" s="4" t="s">
        <v>296</v>
      </c>
      <c r="E197" s="67" t="s">
        <v>367</v>
      </c>
      <c r="F197" s="5" t="s">
        <v>146</v>
      </c>
      <c r="G197" s="24">
        <f>SUM(G198,G203)</f>
        <v>7930</v>
      </c>
      <c r="H197" s="24">
        <f>SUM(H198,H203)</f>
        <v>3000</v>
      </c>
      <c r="I197" s="24">
        <f>SUM(I198,I203)</f>
        <v>3000</v>
      </c>
    </row>
    <row r="198" spans="1:9" ht="27.75" customHeight="1">
      <c r="A198" s="143"/>
      <c r="B198" s="65" t="s">
        <v>712</v>
      </c>
      <c r="C198" s="4" t="s">
        <v>206</v>
      </c>
      <c r="D198" s="4" t="s">
        <v>296</v>
      </c>
      <c r="E198" s="67" t="s">
        <v>713</v>
      </c>
      <c r="F198" s="5" t="s">
        <v>146</v>
      </c>
      <c r="G198" s="24">
        <f>SUM(G199:G202)</f>
        <v>5100</v>
      </c>
      <c r="H198" s="24">
        <f>SUM(H199:H202)</f>
        <v>0</v>
      </c>
      <c r="I198" s="24">
        <f>SUM(I199:I202)</f>
        <v>0</v>
      </c>
    </row>
    <row r="199" spans="1:9" ht="48.75" customHeight="1">
      <c r="A199" s="166"/>
      <c r="B199" s="17" t="s">
        <v>830</v>
      </c>
      <c r="C199" s="4" t="s">
        <v>206</v>
      </c>
      <c r="D199" s="4" t="s">
        <v>296</v>
      </c>
      <c r="E199" s="67" t="s">
        <v>829</v>
      </c>
      <c r="F199" s="5" t="s">
        <v>310</v>
      </c>
      <c r="G199" s="24">
        <v>5100</v>
      </c>
      <c r="H199" s="24"/>
      <c r="I199" s="24"/>
    </row>
    <row r="200" spans="1:9" ht="19.5" customHeight="1">
      <c r="A200" s="198"/>
      <c r="B200" s="182" t="s">
        <v>729</v>
      </c>
      <c r="C200" s="4" t="s">
        <v>206</v>
      </c>
      <c r="D200" s="4" t="s">
        <v>296</v>
      </c>
      <c r="E200" s="67" t="s">
        <v>714</v>
      </c>
      <c r="F200" s="5" t="s">
        <v>310</v>
      </c>
      <c r="G200" s="24"/>
      <c r="H200" s="24"/>
      <c r="I200" s="24"/>
    </row>
    <row r="201" spans="1:9" ht="17.25" customHeight="1">
      <c r="A201" s="199"/>
      <c r="B201" s="183"/>
      <c r="C201" s="4" t="s">
        <v>206</v>
      </c>
      <c r="D201" s="4" t="s">
        <v>296</v>
      </c>
      <c r="E201" s="67" t="s">
        <v>714</v>
      </c>
      <c r="F201" s="5" t="s">
        <v>172</v>
      </c>
      <c r="G201" s="24"/>
      <c r="H201" s="24"/>
      <c r="I201" s="24"/>
    </row>
    <row r="202" spans="1:9" ht="48" customHeight="1">
      <c r="A202" s="143"/>
      <c r="B202" s="157" t="s">
        <v>730</v>
      </c>
      <c r="C202" s="4" t="s">
        <v>206</v>
      </c>
      <c r="D202" s="4" t="s">
        <v>296</v>
      </c>
      <c r="E202" s="2" t="s">
        <v>731</v>
      </c>
      <c r="F202" s="5" t="s">
        <v>310</v>
      </c>
      <c r="G202" s="24"/>
      <c r="H202" s="24"/>
      <c r="I202" s="24"/>
    </row>
    <row r="203" spans="1:9" ht="30.75" customHeight="1">
      <c r="A203" s="143"/>
      <c r="B203" s="65" t="s">
        <v>253</v>
      </c>
      <c r="C203" s="4" t="s">
        <v>206</v>
      </c>
      <c r="D203" s="4" t="s">
        <v>296</v>
      </c>
      <c r="E203" s="2" t="s">
        <v>297</v>
      </c>
      <c r="F203" s="5" t="s">
        <v>310</v>
      </c>
      <c r="G203" s="24">
        <v>2830</v>
      </c>
      <c r="H203" s="24">
        <v>3000</v>
      </c>
      <c r="I203" s="24">
        <v>3000</v>
      </c>
    </row>
    <row r="204" spans="1:9" ht="18.75" customHeight="1">
      <c r="A204" s="143"/>
      <c r="B204" s="19" t="s">
        <v>535</v>
      </c>
      <c r="C204" s="4" t="s">
        <v>206</v>
      </c>
      <c r="D204" s="10" t="s">
        <v>198</v>
      </c>
      <c r="E204" s="2" t="s">
        <v>367</v>
      </c>
      <c r="F204" s="5" t="s">
        <v>146</v>
      </c>
      <c r="G204" s="46">
        <f>SUM(G205)</f>
        <v>500</v>
      </c>
      <c r="H204" s="46">
        <f>SUM(H205)</f>
        <v>500</v>
      </c>
      <c r="I204" s="46">
        <f>SUM(I205)</f>
        <v>500</v>
      </c>
    </row>
    <row r="205" spans="1:9" ht="19.5" customHeight="1">
      <c r="A205" s="143"/>
      <c r="B205" s="19" t="s">
        <v>540</v>
      </c>
      <c r="C205" s="4" t="s">
        <v>206</v>
      </c>
      <c r="D205" s="10" t="s">
        <v>151</v>
      </c>
      <c r="E205" s="77" t="s">
        <v>367</v>
      </c>
      <c r="F205" s="10" t="s">
        <v>146</v>
      </c>
      <c r="G205" s="6">
        <f aca="true" t="shared" si="1" ref="G205:I206">SUM(G206)</f>
        <v>500</v>
      </c>
      <c r="H205" s="6">
        <f t="shared" si="1"/>
        <v>500</v>
      </c>
      <c r="I205" s="6">
        <f t="shared" si="1"/>
        <v>500</v>
      </c>
    </row>
    <row r="206" spans="1:9" ht="23.25" customHeight="1">
      <c r="A206" s="143"/>
      <c r="B206" s="19" t="s">
        <v>628</v>
      </c>
      <c r="C206" s="4" t="s">
        <v>206</v>
      </c>
      <c r="D206" s="10" t="s">
        <v>151</v>
      </c>
      <c r="E206" s="77" t="s">
        <v>662</v>
      </c>
      <c r="F206" s="10" t="s">
        <v>146</v>
      </c>
      <c r="G206" s="6">
        <f t="shared" si="1"/>
        <v>500</v>
      </c>
      <c r="H206" s="6">
        <f t="shared" si="1"/>
        <v>500</v>
      </c>
      <c r="I206" s="6">
        <f t="shared" si="1"/>
        <v>500</v>
      </c>
    </row>
    <row r="207" spans="1:9" ht="38.25" customHeight="1">
      <c r="A207" s="143"/>
      <c r="B207" s="19" t="s">
        <v>629</v>
      </c>
      <c r="C207" s="4" t="s">
        <v>206</v>
      </c>
      <c r="D207" s="10" t="s">
        <v>151</v>
      </c>
      <c r="E207" s="77" t="s">
        <v>663</v>
      </c>
      <c r="F207" s="10" t="s">
        <v>201</v>
      </c>
      <c r="G207" s="6">
        <v>500</v>
      </c>
      <c r="H207" s="6">
        <v>500</v>
      </c>
      <c r="I207" s="6">
        <v>500</v>
      </c>
    </row>
    <row r="208" spans="1:9" ht="18.75" customHeight="1">
      <c r="A208" s="143"/>
      <c r="B208" s="16" t="s">
        <v>542</v>
      </c>
      <c r="C208" s="14" t="s">
        <v>206</v>
      </c>
      <c r="D208" s="14" t="s">
        <v>541</v>
      </c>
      <c r="E208" s="10" t="s">
        <v>367</v>
      </c>
      <c r="F208" s="5" t="s">
        <v>146</v>
      </c>
      <c r="G208" s="6">
        <f>SUM(G209,G213,G242)</f>
        <v>30327.5</v>
      </c>
      <c r="H208" s="6">
        <f>SUM(H209,H213,H242)</f>
        <v>19352.8</v>
      </c>
      <c r="I208" s="6">
        <f>SUM(I209,I213,I242)</f>
        <v>19425.6</v>
      </c>
    </row>
    <row r="209" spans="1:9" ht="18.75" customHeight="1">
      <c r="A209" s="143"/>
      <c r="B209" s="86" t="s">
        <v>563</v>
      </c>
      <c r="C209" s="80" t="s">
        <v>206</v>
      </c>
      <c r="D209" s="4" t="s">
        <v>154</v>
      </c>
      <c r="E209" s="2" t="s">
        <v>367</v>
      </c>
      <c r="F209" s="5" t="s">
        <v>146</v>
      </c>
      <c r="G209" s="6">
        <f>SUM(G210)</f>
        <v>9800</v>
      </c>
      <c r="H209" s="6">
        <f>SUM(H210)</f>
        <v>8800</v>
      </c>
      <c r="I209" s="6">
        <f>SUM(I210)</f>
        <v>8800</v>
      </c>
    </row>
    <row r="210" spans="1:9" ht="26.25" customHeight="1">
      <c r="A210" s="143"/>
      <c r="B210" s="19" t="s">
        <v>630</v>
      </c>
      <c r="C210" s="4" t="s">
        <v>206</v>
      </c>
      <c r="D210" s="2" t="s">
        <v>154</v>
      </c>
      <c r="E210" s="2" t="s">
        <v>284</v>
      </c>
      <c r="F210" s="5" t="s">
        <v>146</v>
      </c>
      <c r="G210" s="6">
        <f>SUM(G212:G212)</f>
        <v>9800</v>
      </c>
      <c r="H210" s="6">
        <f>SUM(H212:H212)</f>
        <v>8800</v>
      </c>
      <c r="I210" s="6">
        <f>SUM(I212:I212)</f>
        <v>8800</v>
      </c>
    </row>
    <row r="211" spans="1:9" ht="18.75" customHeight="1">
      <c r="A211" s="143"/>
      <c r="B211" s="19" t="s">
        <v>144</v>
      </c>
      <c r="C211" s="4"/>
      <c r="D211" s="2"/>
      <c r="E211" s="2"/>
      <c r="F211" s="5"/>
      <c r="G211" s="5"/>
      <c r="H211" s="5"/>
      <c r="I211" s="6"/>
    </row>
    <row r="212" spans="1:9" ht="18.75" customHeight="1">
      <c r="A212" s="143"/>
      <c r="B212" s="19" t="s">
        <v>286</v>
      </c>
      <c r="C212" s="4" t="s">
        <v>206</v>
      </c>
      <c r="D212" s="2" t="s">
        <v>154</v>
      </c>
      <c r="E212" s="2" t="s">
        <v>285</v>
      </c>
      <c r="F212" s="5" t="s">
        <v>201</v>
      </c>
      <c r="G212" s="6">
        <v>9800</v>
      </c>
      <c r="H212" s="6">
        <v>8800</v>
      </c>
      <c r="I212" s="6">
        <v>8800</v>
      </c>
    </row>
    <row r="213" spans="1:9" ht="22.5" customHeight="1">
      <c r="A213" s="143"/>
      <c r="B213" s="13" t="s">
        <v>543</v>
      </c>
      <c r="C213" s="4" t="s">
        <v>206</v>
      </c>
      <c r="D213" s="4" t="s">
        <v>137</v>
      </c>
      <c r="E213" s="2" t="s">
        <v>367</v>
      </c>
      <c r="F213" s="5" t="s">
        <v>146</v>
      </c>
      <c r="G213" s="6">
        <f>SUM(G214,G219,G226,G229)</f>
        <v>15116.099999999999</v>
      </c>
      <c r="H213" s="6">
        <f>SUM(H214,H219,H226,H229)</f>
        <v>5330.299999999999</v>
      </c>
      <c r="I213" s="6">
        <f>SUM(I214,I219,I226,I229)</f>
        <v>5330.299999999999</v>
      </c>
    </row>
    <row r="214" spans="1:9" ht="25.5" customHeight="1">
      <c r="A214" s="143"/>
      <c r="B214" s="17" t="s">
        <v>666</v>
      </c>
      <c r="C214" s="4" t="s">
        <v>206</v>
      </c>
      <c r="D214" s="4" t="s">
        <v>137</v>
      </c>
      <c r="E214" s="2" t="s">
        <v>54</v>
      </c>
      <c r="F214" s="5" t="s">
        <v>146</v>
      </c>
      <c r="G214" s="6">
        <f>SUM(G215:G217)</f>
        <v>346.5</v>
      </c>
      <c r="H214" s="6">
        <f>SUM(H215:H217)</f>
        <v>264</v>
      </c>
      <c r="I214" s="6">
        <f>SUM(I215:I217)</f>
        <v>264</v>
      </c>
    </row>
    <row r="215" spans="1:9" ht="42" customHeight="1">
      <c r="A215" s="143"/>
      <c r="B215" s="16" t="s">
        <v>667</v>
      </c>
      <c r="C215" s="14" t="s">
        <v>206</v>
      </c>
      <c r="D215" s="4" t="s">
        <v>137</v>
      </c>
      <c r="E215" s="2" t="s">
        <v>55</v>
      </c>
      <c r="F215" s="5" t="s">
        <v>310</v>
      </c>
      <c r="G215" s="6">
        <v>89.5</v>
      </c>
      <c r="H215" s="6">
        <v>172</v>
      </c>
      <c r="I215" s="6">
        <v>172</v>
      </c>
    </row>
    <row r="216" spans="1:9" ht="42" customHeight="1">
      <c r="A216" s="143"/>
      <c r="B216" s="65" t="s">
        <v>668</v>
      </c>
      <c r="C216" s="14" t="s">
        <v>206</v>
      </c>
      <c r="D216" s="4" t="s">
        <v>137</v>
      </c>
      <c r="E216" s="2" t="s">
        <v>55</v>
      </c>
      <c r="F216" s="5" t="s">
        <v>201</v>
      </c>
      <c r="G216" s="6">
        <v>50</v>
      </c>
      <c r="H216" s="6">
        <v>50</v>
      </c>
      <c r="I216" s="6">
        <v>50</v>
      </c>
    </row>
    <row r="217" spans="1:9" ht="48.75" customHeight="1">
      <c r="A217" s="143"/>
      <c r="B217" s="65" t="s">
        <v>839</v>
      </c>
      <c r="C217" s="14" t="s">
        <v>206</v>
      </c>
      <c r="D217" s="4" t="s">
        <v>137</v>
      </c>
      <c r="E217" s="2" t="s">
        <v>838</v>
      </c>
      <c r="F217" s="5" t="s">
        <v>201</v>
      </c>
      <c r="G217" s="6">
        <v>207</v>
      </c>
      <c r="H217" s="6">
        <v>42</v>
      </c>
      <c r="I217" s="6">
        <v>42</v>
      </c>
    </row>
    <row r="218" spans="1:9" ht="26.25" customHeight="1">
      <c r="A218" s="143"/>
      <c r="B218" s="65" t="s">
        <v>920</v>
      </c>
      <c r="C218" s="14"/>
      <c r="D218" s="4"/>
      <c r="E218" s="2"/>
      <c r="F218" s="5"/>
      <c r="G218" s="6">
        <v>82.5</v>
      </c>
      <c r="H218" s="6"/>
      <c r="I218" s="6"/>
    </row>
    <row r="219" spans="1:9" ht="21.75" customHeight="1">
      <c r="A219" s="143"/>
      <c r="B219" s="78" t="s">
        <v>789</v>
      </c>
      <c r="C219" s="4" t="s">
        <v>206</v>
      </c>
      <c r="D219" s="10" t="s">
        <v>137</v>
      </c>
      <c r="E219" s="2" t="s">
        <v>790</v>
      </c>
      <c r="F219" s="5" t="s">
        <v>146</v>
      </c>
      <c r="G219" s="46">
        <f>SUM(G220:G221)</f>
        <v>9782.9</v>
      </c>
      <c r="H219" s="46">
        <f>SUM(H220:H221)</f>
        <v>1019.1</v>
      </c>
      <c r="I219" s="46">
        <f>SUM(I220:I221)</f>
        <v>1019.1</v>
      </c>
    </row>
    <row r="220" spans="1:9" ht="42" customHeight="1">
      <c r="A220" s="143"/>
      <c r="B220" s="78" t="s">
        <v>791</v>
      </c>
      <c r="C220" s="4" t="s">
        <v>206</v>
      </c>
      <c r="D220" s="10" t="s">
        <v>137</v>
      </c>
      <c r="E220" s="10" t="s">
        <v>792</v>
      </c>
      <c r="F220" s="10" t="s">
        <v>201</v>
      </c>
      <c r="G220" s="6">
        <v>8510.9</v>
      </c>
      <c r="H220" s="6">
        <v>886.6</v>
      </c>
      <c r="I220" s="6">
        <v>886.6</v>
      </c>
    </row>
    <row r="221" spans="1:9" ht="42" customHeight="1">
      <c r="A221" s="143"/>
      <c r="B221" s="78" t="s">
        <v>793</v>
      </c>
      <c r="C221" s="4" t="s">
        <v>206</v>
      </c>
      <c r="D221" s="4" t="s">
        <v>137</v>
      </c>
      <c r="E221" s="2" t="s">
        <v>794</v>
      </c>
      <c r="F221" s="5" t="s">
        <v>201</v>
      </c>
      <c r="G221" s="6">
        <f>SUM(G223:G225)</f>
        <v>1272</v>
      </c>
      <c r="H221" s="6">
        <f>SUM(H223:H225)</f>
        <v>132.5</v>
      </c>
      <c r="I221" s="6">
        <f>SUM(I223:I225)</f>
        <v>132.5</v>
      </c>
    </row>
    <row r="222" spans="1:9" ht="15" customHeight="1">
      <c r="A222" s="143"/>
      <c r="B222" s="78" t="s">
        <v>144</v>
      </c>
      <c r="C222" s="4"/>
      <c r="D222" s="4"/>
      <c r="E222" s="2"/>
      <c r="F222" s="5"/>
      <c r="G222" s="6"/>
      <c r="H222" s="6"/>
      <c r="I222" s="6"/>
    </row>
    <row r="223" spans="1:9" ht="27" customHeight="1">
      <c r="A223" s="143"/>
      <c r="B223" s="17" t="s">
        <v>876</v>
      </c>
      <c r="C223" s="4" t="s">
        <v>206</v>
      </c>
      <c r="D223" s="4" t="s">
        <v>137</v>
      </c>
      <c r="E223" s="2" t="s">
        <v>881</v>
      </c>
      <c r="F223" s="5" t="s">
        <v>201</v>
      </c>
      <c r="G223" s="6">
        <v>530</v>
      </c>
      <c r="H223" s="6"/>
      <c r="I223" s="6">
        <v>132.5</v>
      </c>
    </row>
    <row r="224" spans="1:9" ht="29.25" customHeight="1">
      <c r="A224" s="143"/>
      <c r="B224" s="17" t="s">
        <v>877</v>
      </c>
      <c r="C224" s="4" t="s">
        <v>206</v>
      </c>
      <c r="D224" s="4" t="s">
        <v>137</v>
      </c>
      <c r="E224" s="2" t="s">
        <v>882</v>
      </c>
      <c r="F224" s="5" t="s">
        <v>201</v>
      </c>
      <c r="G224" s="6">
        <v>371</v>
      </c>
      <c r="H224" s="6">
        <v>132.5</v>
      </c>
      <c r="I224" s="6"/>
    </row>
    <row r="225" spans="1:9" ht="27" customHeight="1">
      <c r="A225" s="143"/>
      <c r="B225" s="17" t="s">
        <v>878</v>
      </c>
      <c r="C225" s="4" t="s">
        <v>206</v>
      </c>
      <c r="D225" s="4" t="s">
        <v>137</v>
      </c>
      <c r="E225" s="2" t="s">
        <v>883</v>
      </c>
      <c r="F225" s="5" t="s">
        <v>201</v>
      </c>
      <c r="G225" s="6">
        <v>371</v>
      </c>
      <c r="H225" s="6"/>
      <c r="I225" s="6"/>
    </row>
    <row r="226" spans="1:9" ht="39.75" customHeight="1">
      <c r="A226" s="143"/>
      <c r="B226" s="78" t="s">
        <v>669</v>
      </c>
      <c r="C226" s="4" t="s">
        <v>206</v>
      </c>
      <c r="D226" s="10" t="s">
        <v>137</v>
      </c>
      <c r="E226" s="10" t="s">
        <v>579</v>
      </c>
      <c r="F226" s="10" t="s">
        <v>146</v>
      </c>
      <c r="G226" s="6">
        <f>SUM(G227:G228)</f>
        <v>1019</v>
      </c>
      <c r="H226" s="6">
        <f>SUM(H227)</f>
        <v>0</v>
      </c>
      <c r="I226" s="6">
        <f>SUM(I227)</f>
        <v>0</v>
      </c>
    </row>
    <row r="227" spans="1:9" ht="78" customHeight="1">
      <c r="A227" s="143"/>
      <c r="B227" s="78" t="s">
        <v>760</v>
      </c>
      <c r="C227" s="4" t="s">
        <v>206</v>
      </c>
      <c r="D227" s="10" t="s">
        <v>137</v>
      </c>
      <c r="E227" s="10" t="s">
        <v>761</v>
      </c>
      <c r="F227" s="10" t="s">
        <v>201</v>
      </c>
      <c r="G227" s="6"/>
      <c r="H227" s="6"/>
      <c r="I227" s="6"/>
    </row>
    <row r="228" spans="1:9" ht="98.25" customHeight="1">
      <c r="A228" s="143"/>
      <c r="B228" s="78" t="s">
        <v>795</v>
      </c>
      <c r="C228" s="4" t="s">
        <v>206</v>
      </c>
      <c r="D228" s="10" t="s">
        <v>137</v>
      </c>
      <c r="E228" s="10" t="s">
        <v>796</v>
      </c>
      <c r="F228" s="10" t="s">
        <v>201</v>
      </c>
      <c r="G228" s="6">
        <v>1019</v>
      </c>
      <c r="H228" s="6"/>
      <c r="I228" s="6"/>
    </row>
    <row r="229" spans="1:9" ht="16.5" customHeight="1">
      <c r="A229" s="143"/>
      <c r="B229" s="17" t="s">
        <v>596</v>
      </c>
      <c r="C229" s="4" t="s">
        <v>206</v>
      </c>
      <c r="D229" s="4" t="s">
        <v>137</v>
      </c>
      <c r="E229" s="2" t="s">
        <v>598</v>
      </c>
      <c r="F229" s="5" t="s">
        <v>146</v>
      </c>
      <c r="G229" s="6">
        <f>SUM(G230,G231,G239,G240,G241)</f>
        <v>3967.7</v>
      </c>
      <c r="H229" s="6">
        <f>SUM(H230,H231,H239,H240,H241)</f>
        <v>4047.2</v>
      </c>
      <c r="I229" s="6">
        <f>SUM(I230,I231,I239,I240,I241)</f>
        <v>4047.2</v>
      </c>
    </row>
    <row r="230" spans="1:9" ht="29.25" customHeight="1">
      <c r="A230" s="143"/>
      <c r="B230" s="13" t="s">
        <v>191</v>
      </c>
      <c r="C230" s="4" t="s">
        <v>206</v>
      </c>
      <c r="D230" s="4" t="s">
        <v>137</v>
      </c>
      <c r="E230" s="2" t="s">
        <v>52</v>
      </c>
      <c r="F230" s="5" t="s">
        <v>201</v>
      </c>
      <c r="G230" s="6">
        <v>348.2</v>
      </c>
      <c r="H230" s="6">
        <v>427.7</v>
      </c>
      <c r="I230" s="6">
        <v>427.7</v>
      </c>
    </row>
    <row r="231" spans="1:9" ht="30" customHeight="1">
      <c r="A231" s="143"/>
      <c r="B231" s="17" t="s">
        <v>212</v>
      </c>
      <c r="C231" s="4" t="s">
        <v>206</v>
      </c>
      <c r="D231" s="4" t="s">
        <v>137</v>
      </c>
      <c r="E231" s="2" t="s">
        <v>599</v>
      </c>
      <c r="F231" s="5" t="s">
        <v>201</v>
      </c>
      <c r="G231" s="6">
        <f>SUM(G233:G238)</f>
        <v>2799.6</v>
      </c>
      <c r="H231" s="6">
        <f>SUM(H233:H238)</f>
        <v>2799.6</v>
      </c>
      <c r="I231" s="6">
        <f>SUM(I233:I238)</f>
        <v>2799.6</v>
      </c>
    </row>
    <row r="232" spans="1:9" ht="18.75" customHeight="1">
      <c r="A232" s="143"/>
      <c r="B232" s="17" t="s">
        <v>144</v>
      </c>
      <c r="C232" s="4"/>
      <c r="D232" s="4"/>
      <c r="E232" s="2"/>
      <c r="F232" s="5"/>
      <c r="G232" s="5"/>
      <c r="H232" s="5"/>
      <c r="I232" s="6"/>
    </row>
    <row r="233" spans="1:9" ht="35.25" customHeight="1">
      <c r="A233" s="143"/>
      <c r="B233" s="65" t="s">
        <v>574</v>
      </c>
      <c r="C233" s="4" t="s">
        <v>206</v>
      </c>
      <c r="D233" s="4" t="s">
        <v>137</v>
      </c>
      <c r="E233" s="2" t="s">
        <v>53</v>
      </c>
      <c r="F233" s="5" t="s">
        <v>201</v>
      </c>
      <c r="G233" s="6">
        <v>66</v>
      </c>
      <c r="H233" s="6">
        <v>66</v>
      </c>
      <c r="I233" s="6">
        <v>66</v>
      </c>
    </row>
    <row r="234" spans="1:9" ht="33.75" customHeight="1">
      <c r="A234" s="143"/>
      <c r="B234" s="65" t="s">
        <v>342</v>
      </c>
      <c r="C234" s="4" t="s">
        <v>206</v>
      </c>
      <c r="D234" s="4" t="s">
        <v>137</v>
      </c>
      <c r="E234" s="2" t="s">
        <v>225</v>
      </c>
      <c r="F234" s="5" t="s">
        <v>201</v>
      </c>
      <c r="G234" s="6">
        <v>161.1</v>
      </c>
      <c r="H234" s="6">
        <v>161.1</v>
      </c>
      <c r="I234" s="6">
        <v>161.1</v>
      </c>
    </row>
    <row r="235" spans="1:9" ht="48.75" customHeight="1">
      <c r="A235" s="143"/>
      <c r="B235" s="65" t="s">
        <v>74</v>
      </c>
      <c r="C235" s="4" t="s">
        <v>206</v>
      </c>
      <c r="D235" s="4" t="s">
        <v>137</v>
      </c>
      <c r="E235" s="2" t="s">
        <v>72</v>
      </c>
      <c r="F235" s="5" t="s">
        <v>201</v>
      </c>
      <c r="G235" s="6">
        <v>5.6</v>
      </c>
      <c r="H235" s="6">
        <v>5.6</v>
      </c>
      <c r="I235" s="6">
        <v>5.6</v>
      </c>
    </row>
    <row r="236" spans="1:9" ht="46.5" customHeight="1">
      <c r="A236" s="143"/>
      <c r="B236" s="17" t="s">
        <v>600</v>
      </c>
      <c r="C236" s="4" t="s">
        <v>206</v>
      </c>
      <c r="D236" s="4" t="s">
        <v>137</v>
      </c>
      <c r="E236" s="2" t="s">
        <v>347</v>
      </c>
      <c r="F236" s="5" t="s">
        <v>201</v>
      </c>
      <c r="G236" s="24">
        <v>1625.6</v>
      </c>
      <c r="H236" s="24">
        <v>1625.6</v>
      </c>
      <c r="I236" s="24">
        <v>1625.6</v>
      </c>
    </row>
    <row r="237" spans="1:9" ht="49.5" customHeight="1">
      <c r="A237" s="143"/>
      <c r="B237" s="17" t="s">
        <v>601</v>
      </c>
      <c r="C237" s="4" t="s">
        <v>206</v>
      </c>
      <c r="D237" s="4" t="s">
        <v>137</v>
      </c>
      <c r="E237" s="2" t="s">
        <v>348</v>
      </c>
      <c r="F237" s="5" t="s">
        <v>201</v>
      </c>
      <c r="G237" s="24">
        <v>823.2</v>
      </c>
      <c r="H237" s="24">
        <v>823.2</v>
      </c>
      <c r="I237" s="24">
        <v>823.2</v>
      </c>
    </row>
    <row r="238" spans="1:9" ht="50.25" customHeight="1">
      <c r="A238" s="143"/>
      <c r="B238" s="17" t="s">
        <v>74</v>
      </c>
      <c r="C238" s="4" t="s">
        <v>206</v>
      </c>
      <c r="D238" s="4" t="s">
        <v>137</v>
      </c>
      <c r="E238" s="2" t="s">
        <v>73</v>
      </c>
      <c r="F238" s="5" t="s">
        <v>201</v>
      </c>
      <c r="G238" s="24">
        <v>118.1</v>
      </c>
      <c r="H238" s="24">
        <v>118.1</v>
      </c>
      <c r="I238" s="24">
        <v>118.1</v>
      </c>
    </row>
    <row r="239" spans="1:9" ht="42" customHeight="1">
      <c r="A239" s="143"/>
      <c r="B239" s="19" t="s">
        <v>254</v>
      </c>
      <c r="C239" s="4" t="s">
        <v>206</v>
      </c>
      <c r="D239" s="4" t="s">
        <v>137</v>
      </c>
      <c r="E239" s="2" t="s">
        <v>349</v>
      </c>
      <c r="F239" s="5" t="s">
        <v>201</v>
      </c>
      <c r="G239" s="24">
        <v>619.9</v>
      </c>
      <c r="H239" s="24">
        <v>619.9</v>
      </c>
      <c r="I239" s="24">
        <v>619.9</v>
      </c>
    </row>
    <row r="240" spans="1:9" ht="36" customHeight="1">
      <c r="A240" s="143"/>
      <c r="B240" s="17" t="s">
        <v>255</v>
      </c>
      <c r="C240" s="4" t="s">
        <v>206</v>
      </c>
      <c r="D240" s="4" t="s">
        <v>137</v>
      </c>
      <c r="E240" s="2" t="s">
        <v>350</v>
      </c>
      <c r="F240" s="5" t="s">
        <v>201</v>
      </c>
      <c r="G240" s="24">
        <v>100</v>
      </c>
      <c r="H240" s="24">
        <v>100</v>
      </c>
      <c r="I240" s="24">
        <v>100</v>
      </c>
    </row>
    <row r="241" spans="1:9" ht="60" customHeight="1">
      <c r="A241" s="143"/>
      <c r="B241" s="17" t="s">
        <v>256</v>
      </c>
      <c r="C241" s="4" t="s">
        <v>206</v>
      </c>
      <c r="D241" s="4" t="s">
        <v>137</v>
      </c>
      <c r="E241" s="2" t="s">
        <v>351</v>
      </c>
      <c r="F241" s="5" t="s">
        <v>201</v>
      </c>
      <c r="G241" s="24">
        <v>100</v>
      </c>
      <c r="H241" s="24">
        <v>100</v>
      </c>
      <c r="I241" s="24">
        <v>100</v>
      </c>
    </row>
    <row r="242" spans="1:9" ht="18" customHeight="1">
      <c r="A242" s="143"/>
      <c r="B242" s="78" t="s">
        <v>544</v>
      </c>
      <c r="C242" s="4" t="s">
        <v>206</v>
      </c>
      <c r="D242" s="10" t="s">
        <v>153</v>
      </c>
      <c r="E242" s="2" t="s">
        <v>367</v>
      </c>
      <c r="F242" s="5" t="s">
        <v>146</v>
      </c>
      <c r="G242" s="6">
        <f>SUM(G243,G248)</f>
        <v>5411.4</v>
      </c>
      <c r="H242" s="6">
        <f>SUM(H243,H248)</f>
        <v>5222.5</v>
      </c>
      <c r="I242" s="6">
        <f>SUM(I243,I248)</f>
        <v>5295.3</v>
      </c>
    </row>
    <row r="243" spans="1:9" ht="18" customHeight="1">
      <c r="A243" s="143"/>
      <c r="B243" s="13" t="s">
        <v>679</v>
      </c>
      <c r="C243" s="4" t="s">
        <v>206</v>
      </c>
      <c r="D243" s="10" t="s">
        <v>153</v>
      </c>
      <c r="E243" s="2" t="s">
        <v>453</v>
      </c>
      <c r="F243" s="5" t="s">
        <v>146</v>
      </c>
      <c r="G243" s="6">
        <f>SUM(G245)</f>
        <v>0</v>
      </c>
      <c r="H243" s="6"/>
      <c r="I243" s="6"/>
    </row>
    <row r="244" spans="1:9" ht="18" customHeight="1">
      <c r="A244" s="143"/>
      <c r="B244" s="17" t="s">
        <v>144</v>
      </c>
      <c r="C244" s="4"/>
      <c r="D244" s="10"/>
      <c r="E244" s="2"/>
      <c r="F244" s="5"/>
      <c r="G244" s="6"/>
      <c r="H244" s="6"/>
      <c r="I244" s="6"/>
    </row>
    <row r="245" spans="1:9" ht="45" customHeight="1">
      <c r="A245" s="143"/>
      <c r="B245" s="13" t="s">
        <v>479</v>
      </c>
      <c r="C245" s="4" t="s">
        <v>206</v>
      </c>
      <c r="D245" s="2" t="s">
        <v>153</v>
      </c>
      <c r="E245" s="2" t="s">
        <v>480</v>
      </c>
      <c r="F245" s="126" t="s">
        <v>146</v>
      </c>
      <c r="G245" s="6">
        <f>SUM(G246)</f>
        <v>0</v>
      </c>
      <c r="H245" s="6"/>
      <c r="I245" s="6"/>
    </row>
    <row r="246" spans="1:9" ht="48" customHeight="1">
      <c r="A246" s="143"/>
      <c r="B246" s="13" t="s">
        <v>844</v>
      </c>
      <c r="C246" s="4" t="s">
        <v>206</v>
      </c>
      <c r="D246" s="10" t="s">
        <v>153</v>
      </c>
      <c r="E246" s="2" t="s">
        <v>484</v>
      </c>
      <c r="F246" s="5" t="s">
        <v>146</v>
      </c>
      <c r="G246" s="6">
        <f>SUM(G247)</f>
        <v>0</v>
      </c>
      <c r="H246" s="6"/>
      <c r="I246" s="6"/>
    </row>
    <row r="247" spans="1:9" ht="24.75" customHeight="1">
      <c r="A247" s="143"/>
      <c r="B247" s="167" t="s">
        <v>195</v>
      </c>
      <c r="C247" s="4" t="s">
        <v>206</v>
      </c>
      <c r="D247" s="10" t="s">
        <v>153</v>
      </c>
      <c r="E247" s="2" t="s">
        <v>484</v>
      </c>
      <c r="F247" s="5" t="s">
        <v>310</v>
      </c>
      <c r="G247" s="6"/>
      <c r="H247" s="6"/>
      <c r="I247" s="6"/>
    </row>
    <row r="248" spans="1:9" ht="30.75" customHeight="1">
      <c r="A248" s="143"/>
      <c r="B248" s="78" t="s">
        <v>670</v>
      </c>
      <c r="C248" s="4" t="s">
        <v>206</v>
      </c>
      <c r="D248" s="10" t="s">
        <v>153</v>
      </c>
      <c r="E248" s="2" t="s">
        <v>580</v>
      </c>
      <c r="F248" s="5" t="s">
        <v>146</v>
      </c>
      <c r="G248" s="6">
        <f>SUM(G249:G252)</f>
        <v>5411.4</v>
      </c>
      <c r="H248" s="6">
        <f>SUM(H249:H252)</f>
        <v>5222.5</v>
      </c>
      <c r="I248" s="6">
        <f>SUM(I249:I252)</f>
        <v>5295.3</v>
      </c>
    </row>
    <row r="249" spans="1:9" ht="36" customHeight="1">
      <c r="A249" s="143"/>
      <c r="B249" s="17" t="s">
        <v>671</v>
      </c>
      <c r="C249" s="4" t="s">
        <v>206</v>
      </c>
      <c r="D249" s="4" t="s">
        <v>153</v>
      </c>
      <c r="E249" s="2" t="s">
        <v>499</v>
      </c>
      <c r="F249" s="5" t="s">
        <v>201</v>
      </c>
      <c r="G249" s="6">
        <v>1238.6</v>
      </c>
      <c r="H249" s="6"/>
      <c r="I249" s="6"/>
    </row>
    <row r="250" spans="1:9" ht="36" customHeight="1">
      <c r="A250" s="143"/>
      <c r="B250" s="17" t="s">
        <v>672</v>
      </c>
      <c r="C250" s="4" t="s">
        <v>206</v>
      </c>
      <c r="D250" s="10" t="s">
        <v>153</v>
      </c>
      <c r="E250" s="10" t="s">
        <v>499</v>
      </c>
      <c r="F250" s="10" t="s">
        <v>201</v>
      </c>
      <c r="G250" s="6">
        <v>2805.4</v>
      </c>
      <c r="H250" s="6">
        <v>3943.5</v>
      </c>
      <c r="I250" s="6">
        <v>4008.1</v>
      </c>
    </row>
    <row r="251" spans="1:9" ht="36" customHeight="1">
      <c r="A251" s="143"/>
      <c r="B251" s="17" t="s">
        <v>673</v>
      </c>
      <c r="C251" s="4" t="s">
        <v>206</v>
      </c>
      <c r="D251" s="4" t="s">
        <v>153</v>
      </c>
      <c r="E251" s="2" t="s">
        <v>499</v>
      </c>
      <c r="F251" s="5" t="s">
        <v>201</v>
      </c>
      <c r="G251" s="6">
        <v>1201.2</v>
      </c>
      <c r="H251" s="6">
        <v>1200</v>
      </c>
      <c r="I251" s="6">
        <v>1200</v>
      </c>
    </row>
    <row r="252" spans="1:9" ht="36" customHeight="1">
      <c r="A252" s="143"/>
      <c r="B252" s="17" t="s">
        <v>613</v>
      </c>
      <c r="C252" s="4" t="s">
        <v>206</v>
      </c>
      <c r="D252" s="4" t="s">
        <v>153</v>
      </c>
      <c r="E252" s="2" t="s">
        <v>614</v>
      </c>
      <c r="F252" s="5" t="s">
        <v>201</v>
      </c>
      <c r="G252" s="6">
        <v>166.2</v>
      </c>
      <c r="H252" s="6">
        <v>79</v>
      </c>
      <c r="I252" s="6">
        <v>87.2</v>
      </c>
    </row>
    <row r="253" spans="1:9" ht="20.25" customHeight="1">
      <c r="A253" s="143"/>
      <c r="B253" s="78" t="s">
        <v>565</v>
      </c>
      <c r="C253" s="4" t="s">
        <v>206</v>
      </c>
      <c r="D253" s="10" t="s">
        <v>564</v>
      </c>
      <c r="E253" s="10" t="s">
        <v>367</v>
      </c>
      <c r="F253" s="10" t="s">
        <v>146</v>
      </c>
      <c r="G253" s="6">
        <f>SUM(G254,G256)</f>
        <v>9232.7</v>
      </c>
      <c r="H253" s="6">
        <f>SUM(H254,H256)</f>
        <v>8994.3</v>
      </c>
      <c r="I253" s="6">
        <f>SUM(I254,I256)</f>
        <v>8994.3</v>
      </c>
    </row>
    <row r="254" spans="1:9" ht="21" customHeight="1">
      <c r="A254" s="143"/>
      <c r="B254" s="16" t="s">
        <v>566</v>
      </c>
      <c r="C254" s="14" t="s">
        <v>206</v>
      </c>
      <c r="D254" s="4" t="s">
        <v>23</v>
      </c>
      <c r="E254" s="2" t="s">
        <v>367</v>
      </c>
      <c r="F254" s="5" t="s">
        <v>146</v>
      </c>
      <c r="G254" s="6">
        <f>SUM(G255)</f>
        <v>4681</v>
      </c>
      <c r="H254" s="6">
        <f>SUM(H255)</f>
        <v>4560</v>
      </c>
      <c r="I254" s="6">
        <f>SUM(I255)</f>
        <v>4560</v>
      </c>
    </row>
    <row r="255" spans="1:9" ht="38.25" customHeight="1">
      <c r="A255" s="143"/>
      <c r="B255" s="65" t="s">
        <v>424</v>
      </c>
      <c r="C255" s="4" t="s">
        <v>206</v>
      </c>
      <c r="D255" s="2" t="s">
        <v>23</v>
      </c>
      <c r="E255" s="2" t="s">
        <v>423</v>
      </c>
      <c r="F255" s="5" t="s">
        <v>175</v>
      </c>
      <c r="G255" s="24">
        <v>4681</v>
      </c>
      <c r="H255" s="24">
        <v>4560</v>
      </c>
      <c r="I255" s="24">
        <v>4560</v>
      </c>
    </row>
    <row r="256" spans="1:9" ht="19.5" customHeight="1">
      <c r="A256" s="143"/>
      <c r="B256" s="146" t="s">
        <v>567</v>
      </c>
      <c r="C256" s="14" t="s">
        <v>206</v>
      </c>
      <c r="D256" s="4" t="s">
        <v>19</v>
      </c>
      <c r="E256" s="2" t="s">
        <v>367</v>
      </c>
      <c r="F256" s="5" t="s">
        <v>146</v>
      </c>
      <c r="G256" s="24">
        <f>SUM(G257)</f>
        <v>4551.7</v>
      </c>
      <c r="H256" s="24">
        <f>SUM(H257)</f>
        <v>4434.3</v>
      </c>
      <c r="I256" s="24">
        <f>SUM(I257)</f>
        <v>4434.3</v>
      </c>
    </row>
    <row r="257" spans="1:9" ht="39.75" customHeight="1">
      <c r="A257" s="143"/>
      <c r="B257" s="65" t="s">
        <v>424</v>
      </c>
      <c r="C257" s="4" t="s">
        <v>206</v>
      </c>
      <c r="D257" s="4" t="s">
        <v>19</v>
      </c>
      <c r="E257" s="2" t="s">
        <v>423</v>
      </c>
      <c r="F257" s="5" t="s">
        <v>175</v>
      </c>
      <c r="G257" s="24">
        <v>4551.7</v>
      </c>
      <c r="H257" s="24">
        <v>4434.3</v>
      </c>
      <c r="I257" s="24">
        <v>4434.3</v>
      </c>
    </row>
    <row r="258" spans="1:9" s="8" customFormat="1" ht="42.75" customHeight="1">
      <c r="A258" s="32" t="s">
        <v>249</v>
      </c>
      <c r="B258" s="82" t="s">
        <v>5</v>
      </c>
      <c r="C258" s="34" t="s">
        <v>169</v>
      </c>
      <c r="D258" s="35" t="s">
        <v>155</v>
      </c>
      <c r="E258" s="35" t="s">
        <v>367</v>
      </c>
      <c r="F258" s="36" t="s">
        <v>146</v>
      </c>
      <c r="G258" s="115">
        <f>SUM(G259,G273,G283,G295,G300,G304)</f>
        <v>229452.2</v>
      </c>
      <c r="H258" s="115">
        <f>SUM(H259,H273,H283,H295,H300,H304)</f>
        <v>202074.7</v>
      </c>
      <c r="I258" s="115">
        <f>SUM(I259,I273,I283,I295,I300,I304)</f>
        <v>215541.60000000003</v>
      </c>
    </row>
    <row r="259" spans="1:9" s="139" customFormat="1" ht="26.25" customHeight="1">
      <c r="A259" s="9"/>
      <c r="B259" s="17" t="s">
        <v>510</v>
      </c>
      <c r="C259" s="4" t="s">
        <v>169</v>
      </c>
      <c r="D259" s="2" t="s">
        <v>509</v>
      </c>
      <c r="E259" s="2" t="s">
        <v>367</v>
      </c>
      <c r="F259" s="5" t="s">
        <v>146</v>
      </c>
      <c r="G259" s="6">
        <f>SUM(G260,G270)</f>
        <v>20375.600000000002</v>
      </c>
      <c r="H259" s="6">
        <f>SUM(H260,H270)</f>
        <v>21872.2</v>
      </c>
      <c r="I259" s="6">
        <f>SUM(I260,I270)</f>
        <v>21872.2</v>
      </c>
    </row>
    <row r="260" spans="1:9" s="139" customFormat="1" ht="24" customHeight="1">
      <c r="A260" s="9"/>
      <c r="B260" s="17" t="s">
        <v>524</v>
      </c>
      <c r="C260" s="4" t="s">
        <v>169</v>
      </c>
      <c r="D260" s="2" t="s">
        <v>138</v>
      </c>
      <c r="E260" s="2" t="s">
        <v>367</v>
      </c>
      <c r="F260" s="5" t="s">
        <v>146</v>
      </c>
      <c r="G260" s="6">
        <f>SUM(G261)</f>
        <v>20272.2</v>
      </c>
      <c r="H260" s="6">
        <f>SUM(H261)</f>
        <v>20122.2</v>
      </c>
      <c r="I260" s="6">
        <f>SUM(I261)</f>
        <v>20122.2</v>
      </c>
    </row>
    <row r="261" spans="1:9" s="8" customFormat="1" ht="18" customHeight="1">
      <c r="A261" s="74"/>
      <c r="B261" s="83" t="s">
        <v>315</v>
      </c>
      <c r="C261" s="4" t="s">
        <v>169</v>
      </c>
      <c r="D261" s="2" t="s">
        <v>138</v>
      </c>
      <c r="E261" s="2" t="s">
        <v>57</v>
      </c>
      <c r="F261" s="5" t="s">
        <v>146</v>
      </c>
      <c r="G261" s="24">
        <f>SUM(G262,G268,G269)</f>
        <v>20272.2</v>
      </c>
      <c r="H261" s="24">
        <f>SUM(H262,H268,H269)</f>
        <v>20122.2</v>
      </c>
      <c r="I261" s="24">
        <f>SUM(I262,I268,I269)</f>
        <v>20122.2</v>
      </c>
    </row>
    <row r="262" spans="1:9" s="8" customFormat="1" ht="54" customHeight="1">
      <c r="A262" s="74"/>
      <c r="B262" s="16" t="s">
        <v>242</v>
      </c>
      <c r="C262" s="14" t="s">
        <v>169</v>
      </c>
      <c r="D262" s="67" t="s">
        <v>138</v>
      </c>
      <c r="E262" s="2" t="s">
        <v>58</v>
      </c>
      <c r="F262" s="11" t="s">
        <v>344</v>
      </c>
      <c r="G262" s="25">
        <v>20129.8</v>
      </c>
      <c r="H262" s="25">
        <v>19979.8</v>
      </c>
      <c r="I262" s="25">
        <v>19979.8</v>
      </c>
    </row>
    <row r="263" spans="1:9" s="8" customFormat="1" ht="12.75">
      <c r="A263" s="74"/>
      <c r="B263" s="21" t="s">
        <v>200</v>
      </c>
      <c r="C263" s="4"/>
      <c r="D263" s="2"/>
      <c r="E263" s="2"/>
      <c r="F263" s="5"/>
      <c r="G263" s="24">
        <f>SUM(G264:G267)</f>
        <v>1322.4</v>
      </c>
      <c r="H263" s="24">
        <f>SUM(H264:H267)</f>
        <v>1322.4</v>
      </c>
      <c r="I263" s="24">
        <f>SUM(I264:I267)</f>
        <v>1322.4</v>
      </c>
    </row>
    <row r="264" spans="1:9" s="41" customFormat="1" ht="20.25">
      <c r="A264" s="5"/>
      <c r="B264" s="18" t="s">
        <v>258</v>
      </c>
      <c r="C264" s="14" t="s">
        <v>169</v>
      </c>
      <c r="D264" s="67" t="s">
        <v>138</v>
      </c>
      <c r="E264" s="67" t="s">
        <v>58</v>
      </c>
      <c r="F264" s="11" t="s">
        <v>344</v>
      </c>
      <c r="G264" s="25">
        <v>330.6</v>
      </c>
      <c r="H264" s="25">
        <v>330.6</v>
      </c>
      <c r="I264" s="25">
        <v>330.6</v>
      </c>
    </row>
    <row r="265" spans="1:9" s="41" customFormat="1" ht="20.25">
      <c r="A265" s="5"/>
      <c r="B265" s="18" t="s">
        <v>259</v>
      </c>
      <c r="C265" s="14" t="s">
        <v>169</v>
      </c>
      <c r="D265" s="67" t="s">
        <v>138</v>
      </c>
      <c r="E265" s="67" t="s">
        <v>58</v>
      </c>
      <c r="F265" s="11" t="s">
        <v>344</v>
      </c>
      <c r="G265" s="25">
        <v>330.6</v>
      </c>
      <c r="H265" s="25">
        <v>330.6</v>
      </c>
      <c r="I265" s="25">
        <v>330.6</v>
      </c>
    </row>
    <row r="266" spans="1:9" s="41" customFormat="1" ht="20.25">
      <c r="A266" s="5"/>
      <c r="B266" s="18" t="s">
        <v>314</v>
      </c>
      <c r="C266" s="14" t="s">
        <v>169</v>
      </c>
      <c r="D266" s="67" t="s">
        <v>138</v>
      </c>
      <c r="E266" s="67" t="s">
        <v>58</v>
      </c>
      <c r="F266" s="11" t="s">
        <v>344</v>
      </c>
      <c r="G266" s="25">
        <v>330.6</v>
      </c>
      <c r="H266" s="25">
        <v>330.6</v>
      </c>
      <c r="I266" s="25">
        <v>330.6</v>
      </c>
    </row>
    <row r="267" spans="1:9" s="41" customFormat="1" ht="20.25">
      <c r="A267" s="5"/>
      <c r="B267" s="18" t="s">
        <v>407</v>
      </c>
      <c r="C267" s="14" t="s">
        <v>169</v>
      </c>
      <c r="D267" s="67" t="s">
        <v>138</v>
      </c>
      <c r="E267" s="67" t="s">
        <v>58</v>
      </c>
      <c r="F267" s="11" t="s">
        <v>344</v>
      </c>
      <c r="G267" s="25">
        <v>330.6</v>
      </c>
      <c r="H267" s="25">
        <v>330.6</v>
      </c>
      <c r="I267" s="25">
        <v>330.6</v>
      </c>
    </row>
    <row r="268" spans="1:9" s="41" customFormat="1" ht="25.5" customHeight="1">
      <c r="A268" s="108"/>
      <c r="B268" s="16" t="s">
        <v>243</v>
      </c>
      <c r="C268" s="14" t="s">
        <v>169</v>
      </c>
      <c r="D268" s="67" t="s">
        <v>138</v>
      </c>
      <c r="E268" s="2" t="s">
        <v>59</v>
      </c>
      <c r="F268" s="11" t="s">
        <v>310</v>
      </c>
      <c r="G268" s="25">
        <v>142.4</v>
      </c>
      <c r="H268" s="25">
        <v>142.4</v>
      </c>
      <c r="I268" s="25">
        <v>142.4</v>
      </c>
    </row>
    <row r="269" spans="1:9" s="41" customFormat="1" ht="24" customHeight="1">
      <c r="A269" s="108"/>
      <c r="B269" s="16" t="s">
        <v>31</v>
      </c>
      <c r="C269" s="14" t="s">
        <v>169</v>
      </c>
      <c r="D269" s="67" t="s">
        <v>138</v>
      </c>
      <c r="E269" s="2" t="s">
        <v>59</v>
      </c>
      <c r="F269" s="11" t="s">
        <v>172</v>
      </c>
      <c r="G269" s="25"/>
      <c r="H269" s="25"/>
      <c r="I269" s="25"/>
    </row>
    <row r="270" spans="1:9" s="41" customFormat="1" ht="18.75" customHeight="1">
      <c r="A270" s="108"/>
      <c r="B270" s="16" t="s">
        <v>525</v>
      </c>
      <c r="C270" s="14" t="s">
        <v>169</v>
      </c>
      <c r="D270" s="67" t="s">
        <v>25</v>
      </c>
      <c r="E270" s="2" t="s">
        <v>367</v>
      </c>
      <c r="F270" s="11" t="s">
        <v>146</v>
      </c>
      <c r="G270" s="25">
        <f>SUM(G271:G272)</f>
        <v>103.4</v>
      </c>
      <c r="H270" s="25">
        <f>SUM(H271:H272)</f>
        <v>1750</v>
      </c>
      <c r="I270" s="25">
        <f>SUM(I271:I272)</f>
        <v>1750</v>
      </c>
    </row>
    <row r="271" spans="1:9" s="8" customFormat="1" ht="38.25" customHeight="1">
      <c r="A271" s="74"/>
      <c r="B271" s="13" t="s">
        <v>240</v>
      </c>
      <c r="C271" s="4" t="s">
        <v>169</v>
      </c>
      <c r="D271" s="2" t="s">
        <v>25</v>
      </c>
      <c r="E271" s="2" t="s">
        <v>56</v>
      </c>
      <c r="F271" s="5" t="s">
        <v>172</v>
      </c>
      <c r="G271" s="24">
        <v>100</v>
      </c>
      <c r="H271" s="24">
        <v>100</v>
      </c>
      <c r="I271" s="24">
        <v>100</v>
      </c>
    </row>
    <row r="272" spans="1:9" s="8" customFormat="1" ht="39.75" customHeight="1">
      <c r="A272" s="74"/>
      <c r="B272" s="20" t="s">
        <v>32</v>
      </c>
      <c r="C272" s="4" t="s">
        <v>169</v>
      </c>
      <c r="D272" s="2" t="s">
        <v>25</v>
      </c>
      <c r="E272" s="2" t="s">
        <v>56</v>
      </c>
      <c r="F272" s="5" t="s">
        <v>172</v>
      </c>
      <c r="G272" s="24">
        <v>3.4</v>
      </c>
      <c r="H272" s="24">
        <v>1650</v>
      </c>
      <c r="I272" s="24">
        <v>1650</v>
      </c>
    </row>
    <row r="273" spans="1:9" s="8" customFormat="1" ht="21" customHeight="1">
      <c r="A273" s="74"/>
      <c r="B273" s="16" t="s">
        <v>516</v>
      </c>
      <c r="C273" s="14" t="s">
        <v>169</v>
      </c>
      <c r="D273" s="14" t="s">
        <v>517</v>
      </c>
      <c r="E273" s="2" t="s">
        <v>367</v>
      </c>
      <c r="F273" s="5" t="s">
        <v>146</v>
      </c>
      <c r="G273" s="24">
        <f aca="true" t="shared" si="2" ref="G273:I274">SUM(G274)</f>
        <v>167.89999999999998</v>
      </c>
      <c r="H273" s="24">
        <f t="shared" si="2"/>
        <v>167.89999999999998</v>
      </c>
      <c r="I273" s="24">
        <f t="shared" si="2"/>
        <v>167.89999999999998</v>
      </c>
    </row>
    <row r="274" spans="1:9" s="8" customFormat="1" ht="27" customHeight="1">
      <c r="A274" s="74"/>
      <c r="B274" s="16" t="s">
        <v>555</v>
      </c>
      <c r="C274" s="14" t="s">
        <v>169</v>
      </c>
      <c r="D274" s="14" t="s">
        <v>508</v>
      </c>
      <c r="E274" s="2" t="s">
        <v>367</v>
      </c>
      <c r="F274" s="5" t="s">
        <v>146</v>
      </c>
      <c r="G274" s="24">
        <f t="shared" si="2"/>
        <v>167.89999999999998</v>
      </c>
      <c r="H274" s="24">
        <f t="shared" si="2"/>
        <v>167.89999999999998</v>
      </c>
      <c r="I274" s="24">
        <f t="shared" si="2"/>
        <v>167.89999999999998</v>
      </c>
    </row>
    <row r="275" spans="1:9" s="8" customFormat="1" ht="39" customHeight="1">
      <c r="A275" s="74"/>
      <c r="B275" s="20" t="s">
        <v>846</v>
      </c>
      <c r="C275" s="14" t="s">
        <v>169</v>
      </c>
      <c r="D275" s="14" t="s">
        <v>508</v>
      </c>
      <c r="E275" s="2" t="s">
        <v>62</v>
      </c>
      <c r="F275" s="5" t="s">
        <v>174</v>
      </c>
      <c r="G275" s="24">
        <f>SUM(G277:G282)</f>
        <v>167.89999999999998</v>
      </c>
      <c r="H275" s="24">
        <f>SUM(H277:H282)</f>
        <v>167.89999999999998</v>
      </c>
      <c r="I275" s="24">
        <f>SUM(I277:I282)</f>
        <v>167.89999999999998</v>
      </c>
    </row>
    <row r="276" spans="1:9" s="8" customFormat="1" ht="18" customHeight="1">
      <c r="A276" s="74"/>
      <c r="B276" s="20" t="s">
        <v>144</v>
      </c>
      <c r="C276" s="14"/>
      <c r="D276" s="14"/>
      <c r="E276" s="2"/>
      <c r="F276" s="5"/>
      <c r="G276" s="24"/>
      <c r="H276" s="24"/>
      <c r="I276" s="24"/>
    </row>
    <row r="277" spans="1:9" s="8" customFormat="1" ht="18" customHeight="1">
      <c r="A277" s="74"/>
      <c r="B277" s="20" t="s">
        <v>408</v>
      </c>
      <c r="C277" s="14" t="s">
        <v>169</v>
      </c>
      <c r="D277" s="14" t="s">
        <v>508</v>
      </c>
      <c r="E277" s="2" t="s">
        <v>64</v>
      </c>
      <c r="F277" s="5" t="s">
        <v>174</v>
      </c>
      <c r="G277" s="24">
        <v>27.1</v>
      </c>
      <c r="H277" s="24">
        <v>27.1</v>
      </c>
      <c r="I277" s="24">
        <v>27.1</v>
      </c>
    </row>
    <row r="278" spans="1:9" s="8" customFormat="1" ht="18" customHeight="1">
      <c r="A278" s="74"/>
      <c r="B278" s="20" t="s">
        <v>239</v>
      </c>
      <c r="C278" s="14" t="s">
        <v>169</v>
      </c>
      <c r="D278" s="14" t="s">
        <v>508</v>
      </c>
      <c r="E278" s="2" t="s">
        <v>65</v>
      </c>
      <c r="F278" s="5" t="s">
        <v>174</v>
      </c>
      <c r="G278" s="24">
        <v>27.3</v>
      </c>
      <c r="H278" s="24">
        <v>27.3</v>
      </c>
      <c r="I278" s="24">
        <v>27.3</v>
      </c>
    </row>
    <row r="279" spans="1:9" s="8" customFormat="1" ht="16.5" customHeight="1">
      <c r="A279" s="74"/>
      <c r="B279" s="20" t="s">
        <v>170</v>
      </c>
      <c r="C279" s="14" t="s">
        <v>169</v>
      </c>
      <c r="D279" s="14" t="s">
        <v>508</v>
      </c>
      <c r="E279" s="2" t="s">
        <v>66</v>
      </c>
      <c r="F279" s="5" t="s">
        <v>174</v>
      </c>
      <c r="G279" s="24">
        <v>27.6</v>
      </c>
      <c r="H279" s="24">
        <v>27.6</v>
      </c>
      <c r="I279" s="24">
        <v>27.6</v>
      </c>
    </row>
    <row r="280" spans="1:9" s="8" customFormat="1" ht="18" customHeight="1">
      <c r="A280" s="74"/>
      <c r="B280" s="20" t="s">
        <v>171</v>
      </c>
      <c r="C280" s="14" t="s">
        <v>169</v>
      </c>
      <c r="D280" s="14" t="s">
        <v>508</v>
      </c>
      <c r="E280" s="2" t="s">
        <v>67</v>
      </c>
      <c r="F280" s="5" t="s">
        <v>174</v>
      </c>
      <c r="G280" s="24">
        <v>29.1</v>
      </c>
      <c r="H280" s="24">
        <v>29.1</v>
      </c>
      <c r="I280" s="24">
        <v>29.1</v>
      </c>
    </row>
    <row r="281" spans="1:9" s="8" customFormat="1" ht="16.5" customHeight="1">
      <c r="A281" s="74"/>
      <c r="B281" s="20" t="s">
        <v>207</v>
      </c>
      <c r="C281" s="14" t="s">
        <v>169</v>
      </c>
      <c r="D281" s="14" t="s">
        <v>508</v>
      </c>
      <c r="E281" s="2" t="s">
        <v>68</v>
      </c>
      <c r="F281" s="5" t="s">
        <v>174</v>
      </c>
      <c r="G281" s="24">
        <v>28.7</v>
      </c>
      <c r="H281" s="24">
        <v>28.7</v>
      </c>
      <c r="I281" s="24">
        <v>28.7</v>
      </c>
    </row>
    <row r="282" spans="1:9" s="8" customFormat="1" ht="15" customHeight="1">
      <c r="A282" s="74"/>
      <c r="B282" s="20" t="s">
        <v>353</v>
      </c>
      <c r="C282" s="14" t="s">
        <v>169</v>
      </c>
      <c r="D282" s="14" t="s">
        <v>508</v>
      </c>
      <c r="E282" s="2" t="s">
        <v>69</v>
      </c>
      <c r="F282" s="5" t="s">
        <v>174</v>
      </c>
      <c r="G282" s="24">
        <v>28.1</v>
      </c>
      <c r="H282" s="24">
        <v>28.1</v>
      </c>
      <c r="I282" s="24">
        <v>28.1</v>
      </c>
    </row>
    <row r="283" spans="1:9" s="8" customFormat="1" ht="18.75" customHeight="1">
      <c r="A283" s="74"/>
      <c r="B283" s="20" t="s">
        <v>513</v>
      </c>
      <c r="C283" s="4" t="s">
        <v>169</v>
      </c>
      <c r="D283" s="2" t="s">
        <v>512</v>
      </c>
      <c r="E283" s="2" t="s">
        <v>367</v>
      </c>
      <c r="F283" s="5" t="s">
        <v>146</v>
      </c>
      <c r="G283" s="24">
        <f>SUM(G284,G292)</f>
        <v>12492.300000000001</v>
      </c>
      <c r="H283" s="24">
        <f>SUM(H284,H292)</f>
        <v>4980</v>
      </c>
      <c r="I283" s="24">
        <f>SUM(I284,I292)</f>
        <v>4980</v>
      </c>
    </row>
    <row r="284" spans="1:9" s="8" customFormat="1" ht="18.75" customHeight="1">
      <c r="A284" s="74"/>
      <c r="B284" s="20" t="s">
        <v>526</v>
      </c>
      <c r="C284" s="4" t="s">
        <v>169</v>
      </c>
      <c r="D284" s="2" t="s">
        <v>14</v>
      </c>
      <c r="E284" s="2" t="s">
        <v>367</v>
      </c>
      <c r="F284" s="5" t="s">
        <v>146</v>
      </c>
      <c r="G284" s="24">
        <f aca="true" t="shared" si="3" ref="G284:I285">SUM(G285)</f>
        <v>11892.300000000001</v>
      </c>
      <c r="H284" s="24">
        <f t="shared" si="3"/>
        <v>4380</v>
      </c>
      <c r="I284" s="24">
        <f t="shared" si="3"/>
        <v>4380</v>
      </c>
    </row>
    <row r="285" spans="1:9" s="8" customFormat="1" ht="18.75" customHeight="1">
      <c r="A285" s="74"/>
      <c r="B285" s="17" t="s">
        <v>640</v>
      </c>
      <c r="C285" s="4" t="s">
        <v>169</v>
      </c>
      <c r="D285" s="4" t="s">
        <v>14</v>
      </c>
      <c r="E285" s="2" t="s">
        <v>380</v>
      </c>
      <c r="F285" s="5" t="s">
        <v>146</v>
      </c>
      <c r="G285" s="24">
        <f t="shared" si="3"/>
        <v>11892.300000000001</v>
      </c>
      <c r="H285" s="24">
        <f t="shared" si="3"/>
        <v>4380</v>
      </c>
      <c r="I285" s="24">
        <f t="shared" si="3"/>
        <v>4380</v>
      </c>
    </row>
    <row r="286" spans="1:9" s="8" customFormat="1" ht="37.5" customHeight="1">
      <c r="A286" s="74"/>
      <c r="B286" s="20" t="s">
        <v>228</v>
      </c>
      <c r="C286" s="4" t="s">
        <v>169</v>
      </c>
      <c r="D286" s="2" t="s">
        <v>14</v>
      </c>
      <c r="E286" s="2" t="s">
        <v>305</v>
      </c>
      <c r="F286" s="5" t="s">
        <v>174</v>
      </c>
      <c r="G286" s="24">
        <f>SUM(G288,G289,G290,G291)</f>
        <v>11892.300000000001</v>
      </c>
      <c r="H286" s="24">
        <f>SUM(H288:H291)</f>
        <v>4380</v>
      </c>
      <c r="I286" s="24">
        <f>SUM(I288:I291)</f>
        <v>4380</v>
      </c>
    </row>
    <row r="287" spans="1:9" s="8" customFormat="1" ht="13.5" customHeight="1">
      <c r="A287" s="74"/>
      <c r="B287" s="20" t="s">
        <v>144</v>
      </c>
      <c r="C287" s="4"/>
      <c r="D287" s="2"/>
      <c r="E287" s="2"/>
      <c r="F287" s="5"/>
      <c r="G287" s="5"/>
      <c r="H287" s="5"/>
      <c r="I287" s="24"/>
    </row>
    <row r="288" spans="1:9" s="8" customFormat="1" ht="19.5" customHeight="1">
      <c r="A288" s="74"/>
      <c r="B288" s="20" t="s">
        <v>170</v>
      </c>
      <c r="C288" s="4" t="s">
        <v>169</v>
      </c>
      <c r="D288" s="2" t="s">
        <v>14</v>
      </c>
      <c r="E288" s="2" t="s">
        <v>229</v>
      </c>
      <c r="F288" s="5" t="s">
        <v>174</v>
      </c>
      <c r="G288" s="24">
        <v>4441</v>
      </c>
      <c r="H288" s="24">
        <v>1617</v>
      </c>
      <c r="I288" s="24">
        <v>1617</v>
      </c>
    </row>
    <row r="289" spans="1:9" s="8" customFormat="1" ht="20.25" customHeight="1">
      <c r="A289" s="74"/>
      <c r="B289" s="20" t="s">
        <v>171</v>
      </c>
      <c r="C289" s="4" t="s">
        <v>169</v>
      </c>
      <c r="D289" s="2" t="s">
        <v>14</v>
      </c>
      <c r="E289" s="2" t="s">
        <v>230</v>
      </c>
      <c r="F289" s="5" t="s">
        <v>174</v>
      </c>
      <c r="G289" s="24">
        <v>3581</v>
      </c>
      <c r="H289" s="24">
        <v>1363</v>
      </c>
      <c r="I289" s="24">
        <v>1363</v>
      </c>
    </row>
    <row r="290" spans="1:9" s="8" customFormat="1" ht="20.25" customHeight="1">
      <c r="A290" s="74"/>
      <c r="B290" s="20" t="s">
        <v>207</v>
      </c>
      <c r="C290" s="4" t="s">
        <v>169</v>
      </c>
      <c r="D290" s="2" t="s">
        <v>14</v>
      </c>
      <c r="E290" s="2" t="s">
        <v>226</v>
      </c>
      <c r="F290" s="5" t="s">
        <v>174</v>
      </c>
      <c r="G290" s="24">
        <v>967.7</v>
      </c>
      <c r="H290" s="24">
        <v>210</v>
      </c>
      <c r="I290" s="24">
        <v>210</v>
      </c>
    </row>
    <row r="291" spans="1:9" s="8" customFormat="1" ht="17.25" customHeight="1">
      <c r="A291" s="74"/>
      <c r="B291" s="20" t="s">
        <v>353</v>
      </c>
      <c r="C291" s="4" t="s">
        <v>169</v>
      </c>
      <c r="D291" s="2" t="s">
        <v>14</v>
      </c>
      <c r="E291" s="2" t="s">
        <v>227</v>
      </c>
      <c r="F291" s="5" t="s">
        <v>174</v>
      </c>
      <c r="G291" s="24">
        <v>2902.6</v>
      </c>
      <c r="H291" s="24">
        <v>1190</v>
      </c>
      <c r="I291" s="24">
        <v>1190</v>
      </c>
    </row>
    <row r="292" spans="1:9" s="8" customFormat="1" ht="18" customHeight="1">
      <c r="A292" s="74"/>
      <c r="B292" s="20" t="s">
        <v>515</v>
      </c>
      <c r="C292" s="4" t="s">
        <v>169</v>
      </c>
      <c r="D292" s="2" t="s">
        <v>190</v>
      </c>
      <c r="E292" s="2" t="s">
        <v>367</v>
      </c>
      <c r="F292" s="5" t="s">
        <v>146</v>
      </c>
      <c r="G292" s="24">
        <f aca="true" t="shared" si="4" ref="G292:I293">SUM(G293)</f>
        <v>600</v>
      </c>
      <c r="H292" s="24">
        <f t="shared" si="4"/>
        <v>600</v>
      </c>
      <c r="I292" s="24">
        <f t="shared" si="4"/>
        <v>600</v>
      </c>
    </row>
    <row r="293" spans="1:9" s="8" customFormat="1" ht="22.5" customHeight="1">
      <c r="A293" s="74"/>
      <c r="B293" s="19" t="s">
        <v>674</v>
      </c>
      <c r="C293" s="4" t="s">
        <v>169</v>
      </c>
      <c r="D293" s="4" t="s">
        <v>190</v>
      </c>
      <c r="E293" s="2" t="s">
        <v>60</v>
      </c>
      <c r="F293" s="5" t="s">
        <v>146</v>
      </c>
      <c r="G293" s="24">
        <f t="shared" si="4"/>
        <v>600</v>
      </c>
      <c r="H293" s="24">
        <f t="shared" si="4"/>
        <v>600</v>
      </c>
      <c r="I293" s="24">
        <f t="shared" si="4"/>
        <v>600</v>
      </c>
    </row>
    <row r="294" spans="1:9" s="41" customFormat="1" ht="60" customHeight="1">
      <c r="A294" s="108"/>
      <c r="B294" s="16" t="s">
        <v>34</v>
      </c>
      <c r="C294" s="14" t="s">
        <v>169</v>
      </c>
      <c r="D294" s="14" t="s">
        <v>190</v>
      </c>
      <c r="E294" s="2" t="s">
        <v>382</v>
      </c>
      <c r="F294" s="11" t="s">
        <v>310</v>
      </c>
      <c r="G294" s="25">
        <v>600</v>
      </c>
      <c r="H294" s="25">
        <v>600</v>
      </c>
      <c r="I294" s="25">
        <v>600</v>
      </c>
    </row>
    <row r="295" spans="1:9" s="41" customFormat="1" ht="21" customHeight="1">
      <c r="A295" s="108"/>
      <c r="B295" s="148" t="s">
        <v>559</v>
      </c>
      <c r="C295" s="14" t="s">
        <v>169</v>
      </c>
      <c r="D295" s="14" t="s">
        <v>558</v>
      </c>
      <c r="E295" s="2" t="s">
        <v>367</v>
      </c>
      <c r="F295" s="11" t="s">
        <v>146</v>
      </c>
      <c r="G295" s="25">
        <f aca="true" t="shared" si="5" ref="G295:I296">SUM(G296)</f>
        <v>109.9</v>
      </c>
      <c r="H295" s="25">
        <f t="shared" si="5"/>
        <v>109.9</v>
      </c>
      <c r="I295" s="25">
        <f t="shared" si="5"/>
        <v>109.9</v>
      </c>
    </row>
    <row r="296" spans="1:9" s="41" customFormat="1" ht="18" customHeight="1">
      <c r="A296" s="108"/>
      <c r="B296" s="16" t="s">
        <v>561</v>
      </c>
      <c r="C296" s="14" t="s">
        <v>169</v>
      </c>
      <c r="D296" s="14" t="s">
        <v>157</v>
      </c>
      <c r="E296" s="2" t="s">
        <v>367</v>
      </c>
      <c r="F296" s="11" t="s">
        <v>146</v>
      </c>
      <c r="G296" s="25">
        <f t="shared" si="5"/>
        <v>109.9</v>
      </c>
      <c r="H296" s="25">
        <f t="shared" si="5"/>
        <v>109.9</v>
      </c>
      <c r="I296" s="25">
        <f t="shared" si="5"/>
        <v>109.9</v>
      </c>
    </row>
    <row r="297" spans="1:9" s="41" customFormat="1" ht="48" customHeight="1">
      <c r="A297" s="108"/>
      <c r="B297" s="20" t="s">
        <v>847</v>
      </c>
      <c r="C297" s="4" t="s">
        <v>169</v>
      </c>
      <c r="D297" s="2" t="s">
        <v>157</v>
      </c>
      <c r="E297" s="2" t="s">
        <v>62</v>
      </c>
      <c r="F297" s="5" t="s">
        <v>174</v>
      </c>
      <c r="G297" s="24">
        <f>SUM(G299)</f>
        <v>109.9</v>
      </c>
      <c r="H297" s="24">
        <f>SUM(H299)</f>
        <v>109.9</v>
      </c>
      <c r="I297" s="24">
        <f>SUM(I299)</f>
        <v>109.9</v>
      </c>
    </row>
    <row r="298" spans="1:9" s="41" customFormat="1" ht="14.25" customHeight="1">
      <c r="A298" s="108"/>
      <c r="B298" s="20" t="s">
        <v>144</v>
      </c>
      <c r="C298" s="14"/>
      <c r="D298" s="14"/>
      <c r="E298" s="2"/>
      <c r="F298" s="11"/>
      <c r="G298" s="25"/>
      <c r="H298" s="25"/>
      <c r="I298" s="25"/>
    </row>
    <row r="299" spans="1:9" s="41" customFormat="1" ht="16.5" customHeight="1">
      <c r="A299" s="108"/>
      <c r="B299" s="20" t="s">
        <v>353</v>
      </c>
      <c r="C299" s="4" t="s">
        <v>169</v>
      </c>
      <c r="D299" s="2" t="s">
        <v>157</v>
      </c>
      <c r="E299" s="2" t="s">
        <v>69</v>
      </c>
      <c r="F299" s="5" t="s">
        <v>174</v>
      </c>
      <c r="G299" s="24">
        <v>109.9</v>
      </c>
      <c r="H299" s="25">
        <v>109.9</v>
      </c>
      <c r="I299" s="25">
        <v>109.9</v>
      </c>
    </row>
    <row r="300" spans="1:9" s="139" customFormat="1" ht="18.75" customHeight="1">
      <c r="A300" s="9"/>
      <c r="B300" s="19" t="s">
        <v>528</v>
      </c>
      <c r="C300" s="4" t="s">
        <v>169</v>
      </c>
      <c r="D300" s="4" t="s">
        <v>527</v>
      </c>
      <c r="E300" s="2" t="s">
        <v>367</v>
      </c>
      <c r="F300" s="5" t="s">
        <v>146</v>
      </c>
      <c r="G300" s="24">
        <f>SUM(G301)</f>
        <v>7886.5</v>
      </c>
      <c r="H300" s="24">
        <f aca="true" t="shared" si="6" ref="H300:I302">SUM(H301)</f>
        <v>21808.5</v>
      </c>
      <c r="I300" s="24">
        <f t="shared" si="6"/>
        <v>35275.4</v>
      </c>
    </row>
    <row r="301" spans="1:9" s="139" customFormat="1" ht="18.75" customHeight="1">
      <c r="A301" s="9"/>
      <c r="B301" s="19" t="s">
        <v>529</v>
      </c>
      <c r="C301" s="4" t="s">
        <v>169</v>
      </c>
      <c r="D301" s="4" t="s">
        <v>20</v>
      </c>
      <c r="E301" s="2" t="s">
        <v>367</v>
      </c>
      <c r="F301" s="5" t="s">
        <v>146</v>
      </c>
      <c r="G301" s="24">
        <f>SUM(G302)</f>
        <v>7886.5</v>
      </c>
      <c r="H301" s="24">
        <f t="shared" si="6"/>
        <v>21808.5</v>
      </c>
      <c r="I301" s="24">
        <f t="shared" si="6"/>
        <v>35275.4</v>
      </c>
    </row>
    <row r="302" spans="1:9" s="8" customFormat="1" ht="16.5" customHeight="1">
      <c r="A302" s="74"/>
      <c r="B302" s="83" t="s">
        <v>33</v>
      </c>
      <c r="C302" s="4" t="s">
        <v>169</v>
      </c>
      <c r="D302" s="2" t="s">
        <v>20</v>
      </c>
      <c r="E302" s="2" t="s">
        <v>61</v>
      </c>
      <c r="F302" s="5" t="s">
        <v>146</v>
      </c>
      <c r="G302" s="24">
        <f>SUM(G303)</f>
        <v>7886.5</v>
      </c>
      <c r="H302" s="24">
        <f t="shared" si="6"/>
        <v>21808.5</v>
      </c>
      <c r="I302" s="24">
        <f t="shared" si="6"/>
        <v>35275.4</v>
      </c>
    </row>
    <row r="303" spans="1:9" s="8" customFormat="1" ht="16.5" customHeight="1">
      <c r="A303" s="74"/>
      <c r="B303" s="19" t="s">
        <v>530</v>
      </c>
      <c r="C303" s="4" t="s">
        <v>169</v>
      </c>
      <c r="D303" s="2" t="s">
        <v>20</v>
      </c>
      <c r="E303" s="2" t="s">
        <v>61</v>
      </c>
      <c r="F303" s="5" t="s">
        <v>173</v>
      </c>
      <c r="G303" s="24">
        <v>7886.5</v>
      </c>
      <c r="H303" s="24">
        <v>21808.5</v>
      </c>
      <c r="I303" s="24">
        <v>35275.4</v>
      </c>
    </row>
    <row r="304" spans="1:9" s="8" customFormat="1" ht="34.5" customHeight="1">
      <c r="A304" s="74"/>
      <c r="B304" s="19" t="s">
        <v>532</v>
      </c>
      <c r="C304" s="4" t="s">
        <v>169</v>
      </c>
      <c r="D304" s="2" t="s">
        <v>531</v>
      </c>
      <c r="E304" s="2" t="s">
        <v>367</v>
      </c>
      <c r="F304" s="5" t="s">
        <v>146</v>
      </c>
      <c r="G304" s="24">
        <f>SUM(G305,G315)</f>
        <v>188420</v>
      </c>
      <c r="H304" s="24">
        <f>SUM(H305,H315)</f>
        <v>153136.2</v>
      </c>
      <c r="I304" s="24">
        <f>SUM(I305,I315)</f>
        <v>153136.2</v>
      </c>
    </row>
    <row r="305" spans="1:9" s="8" customFormat="1" ht="30" customHeight="1">
      <c r="A305" s="74"/>
      <c r="B305" s="19" t="s">
        <v>533</v>
      </c>
      <c r="C305" s="4" t="s">
        <v>169</v>
      </c>
      <c r="D305" s="2" t="s">
        <v>21</v>
      </c>
      <c r="E305" s="2" t="s">
        <v>367</v>
      </c>
      <c r="F305" s="5" t="s">
        <v>146</v>
      </c>
      <c r="G305" s="24">
        <f>SUM(G306)</f>
        <v>75930.5</v>
      </c>
      <c r="H305" s="24">
        <f>SUM(H306)</f>
        <v>75930.5</v>
      </c>
      <c r="I305" s="24">
        <f>SUM(I306)</f>
        <v>75930.5</v>
      </c>
    </row>
    <row r="306" spans="1:9" s="8" customFormat="1" ht="35.25" customHeight="1">
      <c r="A306" s="74"/>
      <c r="B306" s="20" t="s">
        <v>819</v>
      </c>
      <c r="C306" s="4" t="s">
        <v>169</v>
      </c>
      <c r="D306" s="2" t="s">
        <v>21</v>
      </c>
      <c r="E306" s="2" t="s">
        <v>62</v>
      </c>
      <c r="F306" s="5" t="s">
        <v>174</v>
      </c>
      <c r="G306" s="24">
        <f>SUM(G308:G314)</f>
        <v>75930.5</v>
      </c>
      <c r="H306" s="24">
        <f>SUM(H308:H314)</f>
        <v>75930.5</v>
      </c>
      <c r="I306" s="24">
        <f>SUM(I308:I314)</f>
        <v>75930.5</v>
      </c>
    </row>
    <row r="307" spans="1:9" s="8" customFormat="1" ht="12.75" customHeight="1">
      <c r="A307" s="74"/>
      <c r="B307" s="20" t="s">
        <v>144</v>
      </c>
      <c r="C307" s="4"/>
      <c r="D307" s="2"/>
      <c r="E307" s="2"/>
      <c r="F307" s="5"/>
      <c r="G307" s="5"/>
      <c r="H307" s="5"/>
      <c r="I307" s="24"/>
    </row>
    <row r="308" spans="1:9" s="8" customFormat="1" ht="15.75" customHeight="1">
      <c r="A308" s="5"/>
      <c r="B308" s="20" t="s">
        <v>428</v>
      </c>
      <c r="C308" s="4" t="s">
        <v>169</v>
      </c>
      <c r="D308" s="2" t="s">
        <v>21</v>
      </c>
      <c r="E308" s="2" t="s">
        <v>63</v>
      </c>
      <c r="F308" s="5" t="s">
        <v>174</v>
      </c>
      <c r="G308" s="5"/>
      <c r="H308" s="5"/>
      <c r="I308" s="46"/>
    </row>
    <row r="309" spans="1:9" s="8" customFormat="1" ht="15.75" customHeight="1">
      <c r="A309" s="5"/>
      <c r="B309" s="20" t="s">
        <v>408</v>
      </c>
      <c r="C309" s="4" t="s">
        <v>169</v>
      </c>
      <c r="D309" s="2" t="s">
        <v>21</v>
      </c>
      <c r="E309" s="2" t="s">
        <v>64</v>
      </c>
      <c r="F309" s="5" t="s">
        <v>174</v>
      </c>
      <c r="G309" s="46">
        <v>16917.8</v>
      </c>
      <c r="H309" s="46">
        <v>16917.8</v>
      </c>
      <c r="I309" s="46">
        <v>16917.8</v>
      </c>
    </row>
    <row r="310" spans="1:9" s="8" customFormat="1" ht="15.75" customHeight="1">
      <c r="A310" s="5"/>
      <c r="B310" s="20" t="s">
        <v>239</v>
      </c>
      <c r="C310" s="4" t="s">
        <v>169</v>
      </c>
      <c r="D310" s="2" t="s">
        <v>21</v>
      </c>
      <c r="E310" s="2" t="s">
        <v>65</v>
      </c>
      <c r="F310" s="5" t="s">
        <v>174</v>
      </c>
      <c r="G310" s="46">
        <v>17025.3</v>
      </c>
      <c r="H310" s="46">
        <v>17025.3</v>
      </c>
      <c r="I310" s="46">
        <v>17025.3</v>
      </c>
    </row>
    <row r="311" spans="1:9" s="8" customFormat="1" ht="15.75" customHeight="1">
      <c r="A311" s="5"/>
      <c r="B311" s="20" t="s">
        <v>170</v>
      </c>
      <c r="C311" s="4" t="s">
        <v>169</v>
      </c>
      <c r="D311" s="2" t="s">
        <v>21</v>
      </c>
      <c r="E311" s="2" t="s">
        <v>66</v>
      </c>
      <c r="F311" s="5" t="s">
        <v>174</v>
      </c>
      <c r="G311" s="46">
        <v>14223</v>
      </c>
      <c r="H311" s="46">
        <v>14223</v>
      </c>
      <c r="I311" s="46">
        <v>14223</v>
      </c>
    </row>
    <row r="312" spans="1:9" s="8" customFormat="1" ht="15.75" customHeight="1">
      <c r="A312" s="5"/>
      <c r="B312" s="20" t="s">
        <v>171</v>
      </c>
      <c r="C312" s="4" t="s">
        <v>169</v>
      </c>
      <c r="D312" s="2" t="s">
        <v>21</v>
      </c>
      <c r="E312" s="2" t="s">
        <v>67</v>
      </c>
      <c r="F312" s="5" t="s">
        <v>174</v>
      </c>
      <c r="G312" s="46">
        <v>12393</v>
      </c>
      <c r="H312" s="46">
        <v>12393</v>
      </c>
      <c r="I312" s="46">
        <v>12393</v>
      </c>
    </row>
    <row r="313" spans="1:9" s="8" customFormat="1" ht="15.75" customHeight="1">
      <c r="A313" s="5"/>
      <c r="B313" s="20" t="s">
        <v>207</v>
      </c>
      <c r="C313" s="4" t="s">
        <v>169</v>
      </c>
      <c r="D313" s="2" t="s">
        <v>21</v>
      </c>
      <c r="E313" s="2" t="s">
        <v>68</v>
      </c>
      <c r="F313" s="5" t="s">
        <v>174</v>
      </c>
      <c r="G313" s="46">
        <v>4120.8</v>
      </c>
      <c r="H313" s="46">
        <v>4120.8</v>
      </c>
      <c r="I313" s="46">
        <v>4120.8</v>
      </c>
    </row>
    <row r="314" spans="1:9" s="8" customFormat="1" ht="15" customHeight="1">
      <c r="A314" s="5"/>
      <c r="B314" s="20" t="s">
        <v>353</v>
      </c>
      <c r="C314" s="4" t="s">
        <v>169</v>
      </c>
      <c r="D314" s="2" t="s">
        <v>21</v>
      </c>
      <c r="E314" s="2" t="s">
        <v>69</v>
      </c>
      <c r="F314" s="5" t="s">
        <v>174</v>
      </c>
      <c r="G314" s="46">
        <v>11250.6</v>
      </c>
      <c r="H314" s="46">
        <v>11250.6</v>
      </c>
      <c r="I314" s="46">
        <v>11250.6</v>
      </c>
    </row>
    <row r="315" spans="1:9" s="8" customFormat="1" ht="22.5" customHeight="1">
      <c r="A315" s="5"/>
      <c r="B315" s="20" t="s">
        <v>534</v>
      </c>
      <c r="C315" s="4" t="s">
        <v>169</v>
      </c>
      <c r="D315" s="2" t="s">
        <v>22</v>
      </c>
      <c r="E315" s="2" t="s">
        <v>367</v>
      </c>
      <c r="F315" s="5" t="s">
        <v>146</v>
      </c>
      <c r="G315" s="46">
        <f>SUM(G316)</f>
        <v>112489.50000000001</v>
      </c>
      <c r="H315" s="46">
        <f>SUM(H316)</f>
        <v>77205.7</v>
      </c>
      <c r="I315" s="46">
        <f>SUM(I316)</f>
        <v>77205.7</v>
      </c>
    </row>
    <row r="316" spans="1:9" s="42" customFormat="1" ht="23.25" customHeight="1">
      <c r="A316" s="74"/>
      <c r="B316" s="13" t="s">
        <v>35</v>
      </c>
      <c r="C316" s="4" t="s">
        <v>169</v>
      </c>
      <c r="D316" s="10" t="s">
        <v>22</v>
      </c>
      <c r="E316" s="10" t="s">
        <v>62</v>
      </c>
      <c r="F316" s="5" t="s">
        <v>174</v>
      </c>
      <c r="G316" s="46">
        <f>SUM(G318,G320,G322,G324,G326,G328,G330)</f>
        <v>112489.50000000001</v>
      </c>
      <c r="H316" s="46">
        <f>SUM(H318,H320,H322,H324,H326,H328,H330)</f>
        <v>77205.7</v>
      </c>
      <c r="I316" s="46">
        <f>SUM(I318,I320,I322,I324,I326,I328,I330)</f>
        <v>77205.7</v>
      </c>
    </row>
    <row r="317" spans="1:9" s="8" customFormat="1" ht="12.75">
      <c r="A317" s="74"/>
      <c r="B317" s="20" t="s">
        <v>144</v>
      </c>
      <c r="C317" s="4"/>
      <c r="D317" s="10"/>
      <c r="E317" s="10"/>
      <c r="F317" s="10"/>
      <c r="G317" s="10"/>
      <c r="H317" s="10"/>
      <c r="I317" s="46"/>
    </row>
    <row r="318" spans="1:9" s="8" customFormat="1" ht="13.5" customHeight="1">
      <c r="A318" s="5"/>
      <c r="B318" s="20" t="s">
        <v>429</v>
      </c>
      <c r="C318" s="4" t="s">
        <v>169</v>
      </c>
      <c r="D318" s="10" t="s">
        <v>22</v>
      </c>
      <c r="E318" s="2" t="s">
        <v>63</v>
      </c>
      <c r="F318" s="10" t="s">
        <v>174</v>
      </c>
      <c r="G318" s="46">
        <v>65813.6</v>
      </c>
      <c r="H318" s="46">
        <v>42371.2</v>
      </c>
      <c r="I318" s="46">
        <v>42371.2</v>
      </c>
    </row>
    <row r="319" spans="1:9" s="43" customFormat="1" ht="13.5" customHeight="1">
      <c r="A319" s="26"/>
      <c r="B319" s="84" t="s">
        <v>260</v>
      </c>
      <c r="C319" s="70"/>
      <c r="D319" s="69"/>
      <c r="E319" s="69"/>
      <c r="F319" s="69"/>
      <c r="G319" s="47">
        <v>45471.2</v>
      </c>
      <c r="H319" s="47">
        <v>42371.2</v>
      </c>
      <c r="I319" s="47">
        <v>42371.2</v>
      </c>
    </row>
    <row r="320" spans="1:9" s="8" customFormat="1" ht="13.5" customHeight="1">
      <c r="A320" s="5"/>
      <c r="B320" s="20" t="s">
        <v>408</v>
      </c>
      <c r="C320" s="4" t="s">
        <v>169</v>
      </c>
      <c r="D320" s="10" t="s">
        <v>22</v>
      </c>
      <c r="E320" s="77" t="s">
        <v>64</v>
      </c>
      <c r="F320" s="10" t="s">
        <v>174</v>
      </c>
      <c r="G320" s="46">
        <v>9090.7</v>
      </c>
      <c r="H320" s="46">
        <v>9630</v>
      </c>
      <c r="I320" s="46">
        <v>9630</v>
      </c>
    </row>
    <row r="321" spans="1:9" s="43" customFormat="1" ht="13.5" customHeight="1">
      <c r="A321" s="26"/>
      <c r="B321" s="84" t="s">
        <v>260</v>
      </c>
      <c r="C321" s="70"/>
      <c r="D321" s="69"/>
      <c r="E321" s="69"/>
      <c r="F321" s="69"/>
      <c r="G321" s="47">
        <v>5085.4</v>
      </c>
      <c r="H321" s="47">
        <v>8185.4</v>
      </c>
      <c r="I321" s="47">
        <v>8185.4</v>
      </c>
    </row>
    <row r="322" spans="1:9" s="8" customFormat="1" ht="13.5" customHeight="1">
      <c r="A322" s="5"/>
      <c r="B322" s="20" t="s">
        <v>239</v>
      </c>
      <c r="C322" s="4" t="s">
        <v>169</v>
      </c>
      <c r="D322" s="10" t="s">
        <v>22</v>
      </c>
      <c r="E322" s="10" t="s">
        <v>65</v>
      </c>
      <c r="F322" s="10" t="s">
        <v>174</v>
      </c>
      <c r="G322" s="46">
        <v>9090.1</v>
      </c>
      <c r="H322" s="46">
        <v>5156.4</v>
      </c>
      <c r="I322" s="46">
        <v>5156.4</v>
      </c>
    </row>
    <row r="323" spans="1:9" s="43" customFormat="1" ht="13.5" customHeight="1">
      <c r="A323" s="26"/>
      <c r="B323" s="84" t="s">
        <v>260</v>
      </c>
      <c r="C323" s="70"/>
      <c r="D323" s="69"/>
      <c r="E323" s="69"/>
      <c r="F323" s="69"/>
      <c r="G323" s="47">
        <v>4892.5</v>
      </c>
      <c r="H323" s="47">
        <v>4892.5</v>
      </c>
      <c r="I323" s="47">
        <v>4892.5</v>
      </c>
    </row>
    <row r="324" spans="1:9" s="8" customFormat="1" ht="13.5" customHeight="1">
      <c r="A324" s="5"/>
      <c r="B324" s="20" t="s">
        <v>170</v>
      </c>
      <c r="C324" s="4" t="s">
        <v>169</v>
      </c>
      <c r="D324" s="10" t="s">
        <v>22</v>
      </c>
      <c r="E324" s="10" t="s">
        <v>66</v>
      </c>
      <c r="F324" s="10" t="s">
        <v>174</v>
      </c>
      <c r="G324" s="46">
        <v>11941</v>
      </c>
      <c r="H324" s="46">
        <v>4189.2</v>
      </c>
      <c r="I324" s="46">
        <v>4189.2</v>
      </c>
    </row>
    <row r="325" spans="1:9" s="43" customFormat="1" ht="13.5" customHeight="1">
      <c r="A325" s="26"/>
      <c r="B325" s="84" t="s">
        <v>260</v>
      </c>
      <c r="C325" s="70"/>
      <c r="D325" s="69"/>
      <c r="E325" s="69"/>
      <c r="F325" s="69"/>
      <c r="G325" s="47">
        <v>2593.1</v>
      </c>
      <c r="H325" s="47">
        <v>2593.1</v>
      </c>
      <c r="I325" s="47">
        <v>2593.1</v>
      </c>
    </row>
    <row r="326" spans="1:9" s="8" customFormat="1" ht="13.5" customHeight="1">
      <c r="A326" s="5"/>
      <c r="B326" s="20" t="s">
        <v>171</v>
      </c>
      <c r="C326" s="4" t="s">
        <v>169</v>
      </c>
      <c r="D326" s="10" t="s">
        <v>22</v>
      </c>
      <c r="E326" s="10" t="s">
        <v>67</v>
      </c>
      <c r="F326" s="10" t="s">
        <v>174</v>
      </c>
      <c r="G326" s="46">
        <v>4717.3</v>
      </c>
      <c r="H326" s="46">
        <v>4575.9</v>
      </c>
      <c r="I326" s="46">
        <v>4575.9</v>
      </c>
    </row>
    <row r="327" spans="1:9" s="43" customFormat="1" ht="13.5" customHeight="1">
      <c r="A327" s="26"/>
      <c r="B327" s="84" t="s">
        <v>260</v>
      </c>
      <c r="C327" s="70"/>
      <c r="D327" s="69"/>
      <c r="E327" s="69"/>
      <c r="F327" s="69"/>
      <c r="G327" s="47">
        <v>1799.5</v>
      </c>
      <c r="H327" s="47">
        <v>1799.5</v>
      </c>
      <c r="I327" s="47">
        <v>1799.5</v>
      </c>
    </row>
    <row r="328" spans="1:9" s="8" customFormat="1" ht="13.5" customHeight="1">
      <c r="A328" s="5"/>
      <c r="B328" s="20" t="s">
        <v>207</v>
      </c>
      <c r="C328" s="4" t="s">
        <v>169</v>
      </c>
      <c r="D328" s="10" t="s">
        <v>22</v>
      </c>
      <c r="E328" s="10" t="s">
        <v>68</v>
      </c>
      <c r="F328" s="10" t="s">
        <v>174</v>
      </c>
      <c r="G328" s="46">
        <v>6117.3</v>
      </c>
      <c r="H328" s="46">
        <v>6117.3</v>
      </c>
      <c r="I328" s="46">
        <v>6117.3</v>
      </c>
    </row>
    <row r="329" spans="1:9" s="43" customFormat="1" ht="13.5" customHeight="1">
      <c r="A329" s="26"/>
      <c r="B329" s="84" t="s">
        <v>260</v>
      </c>
      <c r="C329" s="70"/>
      <c r="D329" s="69"/>
      <c r="E329" s="69"/>
      <c r="F329" s="69"/>
      <c r="G329" s="47">
        <v>1105.9</v>
      </c>
      <c r="H329" s="47">
        <v>1105.9</v>
      </c>
      <c r="I329" s="47">
        <v>1105.9</v>
      </c>
    </row>
    <row r="330" spans="1:9" s="8" customFormat="1" ht="13.5" customHeight="1">
      <c r="A330" s="5"/>
      <c r="B330" s="20" t="s">
        <v>353</v>
      </c>
      <c r="C330" s="4" t="s">
        <v>169</v>
      </c>
      <c r="D330" s="10" t="s">
        <v>22</v>
      </c>
      <c r="E330" s="10" t="s">
        <v>69</v>
      </c>
      <c r="F330" s="10" t="s">
        <v>174</v>
      </c>
      <c r="G330" s="46">
        <v>5719.5</v>
      </c>
      <c r="H330" s="46">
        <v>5165.7</v>
      </c>
      <c r="I330" s="46">
        <v>5165.7</v>
      </c>
    </row>
    <row r="331" spans="1:9" s="43" customFormat="1" ht="13.5" customHeight="1">
      <c r="A331" s="109"/>
      <c r="B331" s="84" t="s">
        <v>260</v>
      </c>
      <c r="C331" s="70"/>
      <c r="D331" s="69"/>
      <c r="E331" s="69"/>
      <c r="F331" s="69"/>
      <c r="G331" s="47">
        <v>1531.4</v>
      </c>
      <c r="H331" s="47">
        <v>1531.4</v>
      </c>
      <c r="I331" s="47">
        <v>1531.4</v>
      </c>
    </row>
    <row r="332" spans="1:9" s="38" customFormat="1" ht="40.5" customHeight="1">
      <c r="A332" s="32" t="s">
        <v>139</v>
      </c>
      <c r="B332" s="33" t="s">
        <v>6</v>
      </c>
      <c r="C332" s="34" t="s">
        <v>213</v>
      </c>
      <c r="D332" s="35" t="s">
        <v>155</v>
      </c>
      <c r="E332" s="35" t="s">
        <v>367</v>
      </c>
      <c r="F332" s="36" t="s">
        <v>146</v>
      </c>
      <c r="G332" s="37">
        <f>SUM(G333)</f>
        <v>10768.8</v>
      </c>
      <c r="H332" s="37">
        <f>SUM(H333)</f>
        <v>10310</v>
      </c>
      <c r="I332" s="37">
        <f>SUM(I333)</f>
        <v>10310</v>
      </c>
    </row>
    <row r="333" spans="1:9" s="137" customFormat="1" ht="21" customHeight="1">
      <c r="A333" s="9"/>
      <c r="B333" s="17" t="s">
        <v>513</v>
      </c>
      <c r="C333" s="4" t="s">
        <v>213</v>
      </c>
      <c r="D333" s="2" t="s">
        <v>512</v>
      </c>
      <c r="E333" s="2" t="s">
        <v>367</v>
      </c>
      <c r="F333" s="5" t="s">
        <v>146</v>
      </c>
      <c r="G333" s="24">
        <f>SUM(G334,G337)</f>
        <v>10768.8</v>
      </c>
      <c r="H333" s="24">
        <f>SUM(H334,H337)</f>
        <v>10310</v>
      </c>
      <c r="I333" s="24">
        <f>SUM(I334,I337)</f>
        <v>10310</v>
      </c>
    </row>
    <row r="334" spans="1:9" s="137" customFormat="1" ht="18" customHeight="1">
      <c r="A334" s="9"/>
      <c r="B334" s="17" t="s">
        <v>515</v>
      </c>
      <c r="C334" s="4" t="s">
        <v>213</v>
      </c>
      <c r="D334" s="2" t="s">
        <v>190</v>
      </c>
      <c r="E334" s="2" t="s">
        <v>367</v>
      </c>
      <c r="F334" s="5" t="s">
        <v>146</v>
      </c>
      <c r="G334" s="24">
        <f aca="true" t="shared" si="7" ref="G334:I335">SUM(G335)</f>
        <v>210</v>
      </c>
      <c r="H334" s="24">
        <f t="shared" si="7"/>
        <v>210</v>
      </c>
      <c r="I334" s="24">
        <f t="shared" si="7"/>
        <v>210</v>
      </c>
    </row>
    <row r="335" spans="1:9" s="38" customFormat="1" ht="30" customHeight="1">
      <c r="A335" s="63"/>
      <c r="B335" s="19" t="s">
        <v>674</v>
      </c>
      <c r="C335" s="85" t="s">
        <v>213</v>
      </c>
      <c r="D335" s="85" t="s">
        <v>190</v>
      </c>
      <c r="E335" s="77" t="s">
        <v>382</v>
      </c>
      <c r="F335" s="5" t="s">
        <v>310</v>
      </c>
      <c r="G335" s="24">
        <f t="shared" si="7"/>
        <v>210</v>
      </c>
      <c r="H335" s="24">
        <f t="shared" si="7"/>
        <v>210</v>
      </c>
      <c r="I335" s="24">
        <f t="shared" si="7"/>
        <v>210</v>
      </c>
    </row>
    <row r="336" spans="1:9" s="38" customFormat="1" ht="57.75" customHeight="1">
      <c r="A336" s="63"/>
      <c r="B336" s="16" t="s">
        <v>34</v>
      </c>
      <c r="C336" s="14" t="s">
        <v>213</v>
      </c>
      <c r="D336" s="14" t="s">
        <v>190</v>
      </c>
      <c r="E336" s="77" t="s">
        <v>382</v>
      </c>
      <c r="F336" s="11" t="s">
        <v>310</v>
      </c>
      <c r="G336" s="24">
        <v>210</v>
      </c>
      <c r="H336" s="24">
        <v>210</v>
      </c>
      <c r="I336" s="24">
        <v>210</v>
      </c>
    </row>
    <row r="337" spans="1:9" s="38" customFormat="1" ht="16.5" customHeight="1">
      <c r="A337" s="63"/>
      <c r="B337" s="16" t="s">
        <v>523</v>
      </c>
      <c r="C337" s="14" t="s">
        <v>213</v>
      </c>
      <c r="D337" s="14" t="s">
        <v>214</v>
      </c>
      <c r="E337" s="77" t="s">
        <v>367</v>
      </c>
      <c r="F337" s="11" t="s">
        <v>146</v>
      </c>
      <c r="G337" s="24">
        <f>SUM(G338,G341)</f>
        <v>10558.8</v>
      </c>
      <c r="H337" s="24">
        <f>SUM(H338,H341)</f>
        <v>10100</v>
      </c>
      <c r="I337" s="24">
        <f>SUM(I338,I341)</f>
        <v>10100</v>
      </c>
    </row>
    <row r="338" spans="1:9" s="38" customFormat="1" ht="26.25" customHeight="1">
      <c r="A338" s="63"/>
      <c r="B338" s="13" t="s">
        <v>643</v>
      </c>
      <c r="C338" s="14" t="s">
        <v>213</v>
      </c>
      <c r="D338" s="14" t="s">
        <v>214</v>
      </c>
      <c r="E338" s="77" t="s">
        <v>808</v>
      </c>
      <c r="F338" s="11" t="s">
        <v>146</v>
      </c>
      <c r="G338" s="24">
        <f aca="true" t="shared" si="8" ref="G338:I339">SUM(G339)</f>
        <v>300</v>
      </c>
      <c r="H338" s="24">
        <f t="shared" si="8"/>
        <v>100</v>
      </c>
      <c r="I338" s="24">
        <f t="shared" si="8"/>
        <v>100</v>
      </c>
    </row>
    <row r="339" spans="1:9" s="38" customFormat="1" ht="33" customHeight="1">
      <c r="A339" s="63"/>
      <c r="B339" s="13" t="s">
        <v>675</v>
      </c>
      <c r="C339" s="4" t="s">
        <v>213</v>
      </c>
      <c r="D339" s="4" t="s">
        <v>214</v>
      </c>
      <c r="E339" s="2" t="s">
        <v>46</v>
      </c>
      <c r="F339" s="5" t="s">
        <v>146</v>
      </c>
      <c r="G339" s="24">
        <f t="shared" si="8"/>
        <v>300</v>
      </c>
      <c r="H339" s="24">
        <f t="shared" si="8"/>
        <v>100</v>
      </c>
      <c r="I339" s="24">
        <f t="shared" si="8"/>
        <v>100</v>
      </c>
    </row>
    <row r="340" spans="1:9" s="38" customFormat="1" ht="21.75" customHeight="1">
      <c r="A340" s="63"/>
      <c r="B340" s="86" t="s">
        <v>195</v>
      </c>
      <c r="C340" s="4" t="s">
        <v>213</v>
      </c>
      <c r="D340" s="4" t="s">
        <v>214</v>
      </c>
      <c r="E340" s="2" t="s">
        <v>46</v>
      </c>
      <c r="F340" s="5" t="s">
        <v>310</v>
      </c>
      <c r="G340" s="24">
        <v>300</v>
      </c>
      <c r="H340" s="24">
        <v>100</v>
      </c>
      <c r="I340" s="24">
        <v>100</v>
      </c>
    </row>
    <row r="341" spans="1:9" s="8" customFormat="1" ht="44.25" customHeight="1">
      <c r="A341" s="63"/>
      <c r="B341" s="17" t="s">
        <v>36</v>
      </c>
      <c r="C341" s="4" t="s">
        <v>213</v>
      </c>
      <c r="D341" s="2" t="s">
        <v>214</v>
      </c>
      <c r="E341" s="2" t="s">
        <v>70</v>
      </c>
      <c r="F341" s="5" t="s">
        <v>146</v>
      </c>
      <c r="G341" s="24">
        <f>SUM(G342:G344)</f>
        <v>10258.8</v>
      </c>
      <c r="H341" s="24">
        <f>SUM(H342:H344)</f>
        <v>10000</v>
      </c>
      <c r="I341" s="24">
        <f>SUM(I342:I344)</f>
        <v>10000</v>
      </c>
    </row>
    <row r="342" spans="1:9" s="8" customFormat="1" ht="41.25">
      <c r="A342" s="107"/>
      <c r="B342" s="16" t="s">
        <v>265</v>
      </c>
      <c r="C342" s="14" t="s">
        <v>213</v>
      </c>
      <c r="D342" s="67" t="s">
        <v>214</v>
      </c>
      <c r="E342" s="2" t="s">
        <v>70</v>
      </c>
      <c r="F342" s="11" t="s">
        <v>344</v>
      </c>
      <c r="G342" s="25">
        <v>9754.4</v>
      </c>
      <c r="H342" s="25">
        <v>9754.4</v>
      </c>
      <c r="I342" s="25">
        <v>9754.4</v>
      </c>
    </row>
    <row r="343" spans="1:9" s="8" customFormat="1" ht="21">
      <c r="A343" s="107"/>
      <c r="B343" s="86" t="s">
        <v>195</v>
      </c>
      <c r="C343" s="14" t="s">
        <v>213</v>
      </c>
      <c r="D343" s="67" t="s">
        <v>214</v>
      </c>
      <c r="E343" s="2" t="s">
        <v>70</v>
      </c>
      <c r="F343" s="11" t="s">
        <v>310</v>
      </c>
      <c r="G343" s="25">
        <v>489.4</v>
      </c>
      <c r="H343" s="25">
        <v>230.6</v>
      </c>
      <c r="I343" s="25">
        <v>230.6</v>
      </c>
    </row>
    <row r="344" spans="1:9" s="8" customFormat="1" ht="12.75">
      <c r="A344" s="107"/>
      <c r="B344" s="18" t="s">
        <v>199</v>
      </c>
      <c r="C344" s="14" t="s">
        <v>213</v>
      </c>
      <c r="D344" s="67" t="s">
        <v>214</v>
      </c>
      <c r="E344" s="2" t="s">
        <v>70</v>
      </c>
      <c r="F344" s="11" t="s">
        <v>172</v>
      </c>
      <c r="G344" s="25">
        <v>15</v>
      </c>
      <c r="H344" s="25">
        <v>15</v>
      </c>
      <c r="I344" s="25">
        <v>15</v>
      </c>
    </row>
    <row r="345" spans="1:9" s="155" customFormat="1" ht="42.75" customHeight="1">
      <c r="A345" s="36" t="s">
        <v>145</v>
      </c>
      <c r="B345" s="156" t="s">
        <v>715</v>
      </c>
      <c r="C345" s="34" t="s">
        <v>716</v>
      </c>
      <c r="D345" s="35" t="s">
        <v>155</v>
      </c>
      <c r="E345" s="35" t="s">
        <v>367</v>
      </c>
      <c r="F345" s="36" t="s">
        <v>146</v>
      </c>
      <c r="G345" s="37">
        <f>SUM(G346,G350,G369)</f>
        <v>84260.3</v>
      </c>
      <c r="H345" s="37">
        <f>SUM(H346,H350,H369)</f>
        <v>190527.1</v>
      </c>
      <c r="I345" s="37">
        <f>SUM(I346,I350,I369)</f>
        <v>161607.5</v>
      </c>
    </row>
    <row r="346" spans="1:9" s="155" customFormat="1" ht="17.25" customHeight="1">
      <c r="A346" s="36"/>
      <c r="B346" s="17" t="s">
        <v>513</v>
      </c>
      <c r="C346" s="4" t="s">
        <v>716</v>
      </c>
      <c r="D346" s="4" t="s">
        <v>512</v>
      </c>
      <c r="E346" s="2" t="s">
        <v>367</v>
      </c>
      <c r="F346" s="5" t="s">
        <v>146</v>
      </c>
      <c r="G346" s="6">
        <f>SUM(G348)</f>
        <v>950</v>
      </c>
      <c r="H346" s="6">
        <f>SUM(H348)</f>
        <v>950</v>
      </c>
      <c r="I346" s="6">
        <f>SUM(I348)</f>
        <v>950</v>
      </c>
    </row>
    <row r="347" spans="1:9" s="155" customFormat="1" ht="19.5" customHeight="1">
      <c r="A347" s="36"/>
      <c r="B347" s="17" t="s">
        <v>515</v>
      </c>
      <c r="C347" s="4" t="s">
        <v>716</v>
      </c>
      <c r="D347" s="4" t="s">
        <v>190</v>
      </c>
      <c r="E347" s="2" t="s">
        <v>367</v>
      </c>
      <c r="F347" s="5" t="s">
        <v>146</v>
      </c>
      <c r="G347" s="6">
        <f aca="true" t="shared" si="9" ref="G347:I348">SUM(G348)</f>
        <v>950</v>
      </c>
      <c r="H347" s="6">
        <f t="shared" si="9"/>
        <v>950</v>
      </c>
      <c r="I347" s="6">
        <f t="shared" si="9"/>
        <v>950</v>
      </c>
    </row>
    <row r="348" spans="1:9" s="155" customFormat="1" ht="22.5" customHeight="1">
      <c r="A348" s="36"/>
      <c r="B348" s="19" t="s">
        <v>719</v>
      </c>
      <c r="C348" s="4" t="s">
        <v>716</v>
      </c>
      <c r="D348" s="4" t="s">
        <v>190</v>
      </c>
      <c r="E348" s="2" t="s">
        <v>60</v>
      </c>
      <c r="F348" s="5" t="s">
        <v>146</v>
      </c>
      <c r="G348" s="6">
        <f t="shared" si="9"/>
        <v>950</v>
      </c>
      <c r="H348" s="6">
        <f t="shared" si="9"/>
        <v>950</v>
      </c>
      <c r="I348" s="6">
        <f t="shared" si="9"/>
        <v>950</v>
      </c>
    </row>
    <row r="349" spans="1:9" s="155" customFormat="1" ht="51.75" customHeight="1">
      <c r="A349" s="36"/>
      <c r="B349" s="19" t="s">
        <v>720</v>
      </c>
      <c r="C349" s="4" t="s">
        <v>716</v>
      </c>
      <c r="D349" s="4" t="s">
        <v>190</v>
      </c>
      <c r="E349" s="2" t="s">
        <v>382</v>
      </c>
      <c r="F349" s="5" t="s">
        <v>310</v>
      </c>
      <c r="G349" s="6">
        <v>950</v>
      </c>
      <c r="H349" s="6">
        <v>950</v>
      </c>
      <c r="I349" s="6">
        <v>950</v>
      </c>
    </row>
    <row r="350" spans="1:9" s="8" customFormat="1" ht="15" customHeight="1">
      <c r="A350" s="107"/>
      <c r="B350" s="148" t="s">
        <v>559</v>
      </c>
      <c r="C350" s="4" t="s">
        <v>716</v>
      </c>
      <c r="D350" s="4" t="s">
        <v>558</v>
      </c>
      <c r="E350" s="2" t="s">
        <v>367</v>
      </c>
      <c r="F350" s="5" t="s">
        <v>146</v>
      </c>
      <c r="G350" s="6">
        <f>SUM(G351,G355,G363)</f>
        <v>83310.3</v>
      </c>
      <c r="H350" s="6">
        <f>SUM(H351,H355,H363)</f>
        <v>58272.399999999994</v>
      </c>
      <c r="I350" s="6">
        <f>SUM(I351,I355,I363)</f>
        <v>58272.399999999994</v>
      </c>
    </row>
    <row r="351" spans="1:9" s="8" customFormat="1" ht="15" customHeight="1">
      <c r="A351" s="107"/>
      <c r="B351" s="142" t="s">
        <v>561</v>
      </c>
      <c r="C351" s="4" t="s">
        <v>716</v>
      </c>
      <c r="D351" s="4" t="s">
        <v>157</v>
      </c>
      <c r="E351" s="2" t="s">
        <v>367</v>
      </c>
      <c r="F351" s="5" t="s">
        <v>146</v>
      </c>
      <c r="G351" s="6">
        <f>SUM(G352)</f>
        <v>0</v>
      </c>
      <c r="H351" s="6">
        <f>SUM(H352)</f>
        <v>0</v>
      </c>
      <c r="I351" s="6">
        <f>SUM(I352)</f>
        <v>0</v>
      </c>
    </row>
    <row r="352" spans="1:9" s="8" customFormat="1" ht="24.75" customHeight="1">
      <c r="A352" s="107"/>
      <c r="B352" s="13" t="s">
        <v>774</v>
      </c>
      <c r="C352" s="4" t="s">
        <v>716</v>
      </c>
      <c r="D352" s="4" t="s">
        <v>157</v>
      </c>
      <c r="E352" s="2" t="s">
        <v>775</v>
      </c>
      <c r="F352" s="5" t="s">
        <v>146</v>
      </c>
      <c r="G352" s="6">
        <f>SUM(G354)</f>
        <v>0</v>
      </c>
      <c r="H352" s="6">
        <f>SUM(H354)</f>
        <v>0</v>
      </c>
      <c r="I352" s="6">
        <f>SUM(I354)</f>
        <v>0</v>
      </c>
    </row>
    <row r="353" spans="1:9" s="8" customFormat="1" ht="15" customHeight="1">
      <c r="A353" s="107"/>
      <c r="B353" s="73" t="s">
        <v>144</v>
      </c>
      <c r="C353" s="4"/>
      <c r="D353" s="4"/>
      <c r="E353" s="2"/>
      <c r="F353" s="5"/>
      <c r="G353" s="5"/>
      <c r="H353" s="6"/>
      <c r="I353" s="6"/>
    </row>
    <row r="354" spans="1:9" s="8" customFormat="1" ht="21" customHeight="1">
      <c r="A354" s="107"/>
      <c r="B354" s="73" t="s">
        <v>824</v>
      </c>
      <c r="C354" s="4" t="s">
        <v>716</v>
      </c>
      <c r="D354" s="4" t="s">
        <v>157</v>
      </c>
      <c r="E354" s="2" t="s">
        <v>823</v>
      </c>
      <c r="F354" s="5" t="s">
        <v>202</v>
      </c>
      <c r="G354" s="147"/>
      <c r="H354" s="147"/>
      <c r="I354" s="6"/>
    </row>
    <row r="355" spans="1:9" s="8" customFormat="1" ht="16.5" customHeight="1">
      <c r="A355" s="107"/>
      <c r="B355" s="13" t="s">
        <v>569</v>
      </c>
      <c r="C355" s="4" t="s">
        <v>716</v>
      </c>
      <c r="D355" s="4" t="s">
        <v>346</v>
      </c>
      <c r="E355" s="2" t="s">
        <v>367</v>
      </c>
      <c r="F355" s="5" t="s">
        <v>146</v>
      </c>
      <c r="G355" s="24">
        <f>SUM(G356)</f>
        <v>20536.8</v>
      </c>
      <c r="H355" s="24">
        <f>SUM(H356)</f>
        <v>0</v>
      </c>
      <c r="I355" s="24">
        <f>SUM(I356)</f>
        <v>0</v>
      </c>
    </row>
    <row r="356" spans="1:9" s="8" customFormat="1" ht="27" customHeight="1">
      <c r="A356" s="107"/>
      <c r="B356" s="13" t="s">
        <v>708</v>
      </c>
      <c r="C356" s="4" t="s">
        <v>716</v>
      </c>
      <c r="D356" s="4" t="s">
        <v>346</v>
      </c>
      <c r="E356" s="2" t="s">
        <v>303</v>
      </c>
      <c r="F356" s="5" t="s">
        <v>146</v>
      </c>
      <c r="G356" s="24">
        <f>SUM(G357:G362)</f>
        <v>20536.8</v>
      </c>
      <c r="H356" s="24">
        <f>SUM(H357:H362)</f>
        <v>0</v>
      </c>
      <c r="I356" s="24">
        <f>SUM(I357:I362)</f>
        <v>0</v>
      </c>
    </row>
    <row r="357" spans="1:9" s="8" customFormat="1" ht="45" customHeight="1">
      <c r="A357" s="107"/>
      <c r="B357" s="65" t="s">
        <v>769</v>
      </c>
      <c r="C357" s="4" t="s">
        <v>716</v>
      </c>
      <c r="D357" s="4" t="s">
        <v>346</v>
      </c>
      <c r="E357" s="67" t="s">
        <v>770</v>
      </c>
      <c r="F357" s="5" t="s">
        <v>310</v>
      </c>
      <c r="G357" s="24"/>
      <c r="H357" s="24"/>
      <c r="I357" s="24"/>
    </row>
    <row r="358" spans="1:9" s="8" customFormat="1" ht="47.25" customHeight="1">
      <c r="A358" s="107"/>
      <c r="B358" s="65" t="s">
        <v>771</v>
      </c>
      <c r="C358" s="4" t="s">
        <v>716</v>
      </c>
      <c r="D358" s="4" t="s">
        <v>346</v>
      </c>
      <c r="E358" s="67" t="s">
        <v>770</v>
      </c>
      <c r="F358" s="5" t="s">
        <v>310</v>
      </c>
      <c r="G358" s="24"/>
      <c r="H358" s="24"/>
      <c r="I358" s="24"/>
    </row>
    <row r="359" spans="1:9" s="8" customFormat="1" ht="61.5">
      <c r="A359" s="107"/>
      <c r="B359" s="65" t="s">
        <v>610</v>
      </c>
      <c r="C359" s="4" t="s">
        <v>716</v>
      </c>
      <c r="D359" s="4" t="s">
        <v>346</v>
      </c>
      <c r="E359" s="67" t="s">
        <v>427</v>
      </c>
      <c r="F359" s="5" t="s">
        <v>310</v>
      </c>
      <c r="G359" s="24">
        <v>18825.5</v>
      </c>
      <c r="H359" s="24"/>
      <c r="I359" s="24"/>
    </row>
    <row r="360" spans="1:9" s="8" customFormat="1" ht="61.5">
      <c r="A360" s="107"/>
      <c r="B360" s="65" t="s">
        <v>611</v>
      </c>
      <c r="C360" s="4" t="s">
        <v>716</v>
      </c>
      <c r="D360" s="4" t="s">
        <v>346</v>
      </c>
      <c r="E360" s="67" t="s">
        <v>427</v>
      </c>
      <c r="F360" s="5" t="s">
        <v>310</v>
      </c>
      <c r="G360" s="24">
        <v>384.2</v>
      </c>
      <c r="H360" s="24"/>
      <c r="I360" s="24"/>
    </row>
    <row r="361" spans="1:9" s="8" customFormat="1" ht="59.25" customHeight="1">
      <c r="A361" s="107"/>
      <c r="B361" s="65" t="s">
        <v>252</v>
      </c>
      <c r="C361" s="4" t="s">
        <v>716</v>
      </c>
      <c r="D361" s="4" t="s">
        <v>346</v>
      </c>
      <c r="E361" s="67" t="s">
        <v>427</v>
      </c>
      <c r="F361" s="5" t="s">
        <v>310</v>
      </c>
      <c r="G361" s="24">
        <v>1011</v>
      </c>
      <c r="H361" s="24"/>
      <c r="I361" s="24"/>
    </row>
    <row r="362" spans="1:9" s="8" customFormat="1" ht="59.25" customHeight="1">
      <c r="A362" s="107"/>
      <c r="B362" s="65" t="s">
        <v>812</v>
      </c>
      <c r="C362" s="4" t="s">
        <v>716</v>
      </c>
      <c r="D362" s="4" t="s">
        <v>346</v>
      </c>
      <c r="E362" s="67" t="s">
        <v>427</v>
      </c>
      <c r="F362" s="5" t="s">
        <v>310</v>
      </c>
      <c r="G362" s="24">
        <v>316.1</v>
      </c>
      <c r="H362" s="24"/>
      <c r="I362" s="24"/>
    </row>
    <row r="363" spans="1:9" s="8" customFormat="1" ht="18.75" customHeight="1">
      <c r="A363" s="107"/>
      <c r="B363" s="144" t="s">
        <v>562</v>
      </c>
      <c r="C363" s="4" t="s">
        <v>716</v>
      </c>
      <c r="D363" s="4" t="s">
        <v>410</v>
      </c>
      <c r="E363" s="2" t="s">
        <v>367</v>
      </c>
      <c r="F363" s="5" t="s">
        <v>146</v>
      </c>
      <c r="G363" s="6">
        <f>SUM(G364)</f>
        <v>62773.5</v>
      </c>
      <c r="H363" s="6">
        <f>SUM(H364)</f>
        <v>58272.399999999994</v>
      </c>
      <c r="I363" s="6">
        <f>SUM(I364)</f>
        <v>58272.399999999994</v>
      </c>
    </row>
    <row r="364" spans="1:9" s="8" customFormat="1" ht="38.25" customHeight="1">
      <c r="A364" s="107"/>
      <c r="B364" s="17" t="s">
        <v>386</v>
      </c>
      <c r="C364" s="4" t="s">
        <v>716</v>
      </c>
      <c r="D364" s="4" t="s">
        <v>410</v>
      </c>
      <c r="E364" s="10" t="s">
        <v>51</v>
      </c>
      <c r="F364" s="5" t="s">
        <v>146</v>
      </c>
      <c r="G364" s="6">
        <f>SUM(G365,G366,G367,G368)</f>
        <v>62773.5</v>
      </c>
      <c r="H364" s="6">
        <f>SUM(H365,H366,H367,H368)</f>
        <v>58272.399999999994</v>
      </c>
      <c r="I364" s="6">
        <f>SUM(I365,I366,I367,I368)</f>
        <v>58272.399999999994</v>
      </c>
    </row>
    <row r="365" spans="1:9" s="8" customFormat="1" ht="41.25">
      <c r="A365" s="107"/>
      <c r="B365" s="16" t="s">
        <v>309</v>
      </c>
      <c r="C365" s="4" t="s">
        <v>716</v>
      </c>
      <c r="D365" s="14" t="s">
        <v>410</v>
      </c>
      <c r="E365" s="10" t="s">
        <v>51</v>
      </c>
      <c r="F365" s="5" t="s">
        <v>344</v>
      </c>
      <c r="G365" s="6">
        <v>44122.6</v>
      </c>
      <c r="H365" s="6">
        <v>44122.6</v>
      </c>
      <c r="I365" s="6">
        <v>44122.6</v>
      </c>
    </row>
    <row r="366" spans="1:9" s="8" customFormat="1" ht="21">
      <c r="A366" s="107"/>
      <c r="B366" s="16" t="s">
        <v>195</v>
      </c>
      <c r="C366" s="4" t="s">
        <v>716</v>
      </c>
      <c r="D366" s="14" t="s">
        <v>410</v>
      </c>
      <c r="E366" s="10" t="s">
        <v>51</v>
      </c>
      <c r="F366" s="5" t="s">
        <v>310</v>
      </c>
      <c r="G366" s="6">
        <v>18336.7</v>
      </c>
      <c r="H366" s="6">
        <v>13835.6</v>
      </c>
      <c r="I366" s="6">
        <v>13835.6</v>
      </c>
    </row>
    <row r="367" spans="1:9" s="8" customFormat="1" ht="12.75">
      <c r="A367" s="107"/>
      <c r="B367" s="13" t="s">
        <v>420</v>
      </c>
      <c r="C367" s="4" t="s">
        <v>716</v>
      </c>
      <c r="D367" s="14" t="s">
        <v>410</v>
      </c>
      <c r="E367" s="10" t="s">
        <v>51</v>
      </c>
      <c r="F367" s="5" t="s">
        <v>201</v>
      </c>
      <c r="G367" s="6"/>
      <c r="H367" s="6"/>
      <c r="I367" s="6"/>
    </row>
    <row r="368" spans="1:9" s="8" customFormat="1" ht="12.75">
      <c r="A368" s="107"/>
      <c r="B368" s="16" t="s">
        <v>199</v>
      </c>
      <c r="C368" s="4" t="s">
        <v>716</v>
      </c>
      <c r="D368" s="14" t="s">
        <v>410</v>
      </c>
      <c r="E368" s="10" t="s">
        <v>51</v>
      </c>
      <c r="F368" s="5" t="s">
        <v>172</v>
      </c>
      <c r="G368" s="6">
        <v>314.2</v>
      </c>
      <c r="H368" s="6">
        <v>314.2</v>
      </c>
      <c r="I368" s="6">
        <v>314.2</v>
      </c>
    </row>
    <row r="369" spans="1:9" s="8" customFormat="1" ht="18" customHeight="1">
      <c r="A369" s="107"/>
      <c r="B369" s="17" t="s">
        <v>537</v>
      </c>
      <c r="C369" s="4" t="s">
        <v>716</v>
      </c>
      <c r="D369" s="2" t="s">
        <v>149</v>
      </c>
      <c r="E369" s="2" t="s">
        <v>367</v>
      </c>
      <c r="F369" s="5" t="s">
        <v>146</v>
      </c>
      <c r="G369" s="24">
        <f aca="true" t="shared" si="10" ref="G369:I371">SUM(G370)</f>
        <v>0</v>
      </c>
      <c r="H369" s="24">
        <f t="shared" si="10"/>
        <v>131304.7</v>
      </c>
      <c r="I369" s="24">
        <f t="shared" si="10"/>
        <v>102385.09999999999</v>
      </c>
    </row>
    <row r="370" spans="1:9" s="8" customFormat="1" ht="18" customHeight="1">
      <c r="A370" s="107"/>
      <c r="B370" s="13" t="s">
        <v>679</v>
      </c>
      <c r="C370" s="4" t="s">
        <v>716</v>
      </c>
      <c r="D370" s="2" t="s">
        <v>149</v>
      </c>
      <c r="E370" s="2" t="s">
        <v>453</v>
      </c>
      <c r="F370" s="5" t="s">
        <v>146</v>
      </c>
      <c r="G370" s="24">
        <f t="shared" si="10"/>
        <v>0</v>
      </c>
      <c r="H370" s="24">
        <f t="shared" si="10"/>
        <v>131304.7</v>
      </c>
      <c r="I370" s="24">
        <f t="shared" si="10"/>
        <v>102385.09999999999</v>
      </c>
    </row>
    <row r="371" spans="1:9" s="8" customFormat="1" ht="27" customHeight="1">
      <c r="A371" s="107"/>
      <c r="B371" s="75" t="s">
        <v>469</v>
      </c>
      <c r="C371" s="76" t="s">
        <v>716</v>
      </c>
      <c r="D371" s="62" t="s">
        <v>149</v>
      </c>
      <c r="E371" s="62" t="s">
        <v>470</v>
      </c>
      <c r="F371" s="63" t="s">
        <v>146</v>
      </c>
      <c r="G371" s="22">
        <f t="shared" si="10"/>
        <v>0</v>
      </c>
      <c r="H371" s="22">
        <f t="shared" si="10"/>
        <v>131304.7</v>
      </c>
      <c r="I371" s="22">
        <f t="shared" si="10"/>
        <v>102385.09999999999</v>
      </c>
    </row>
    <row r="372" spans="1:9" s="8" customFormat="1" ht="27" customHeight="1">
      <c r="A372" s="107"/>
      <c r="B372" s="17" t="s">
        <v>891</v>
      </c>
      <c r="C372" s="4" t="s">
        <v>716</v>
      </c>
      <c r="D372" s="2" t="s">
        <v>149</v>
      </c>
      <c r="E372" s="2" t="s">
        <v>892</v>
      </c>
      <c r="F372" s="5" t="s">
        <v>146</v>
      </c>
      <c r="G372" s="118">
        <f>SUM(G374:G376)</f>
        <v>0</v>
      </c>
      <c r="H372" s="118">
        <f>SUM(H374:H376)</f>
        <v>131304.7</v>
      </c>
      <c r="I372" s="118">
        <f>SUM(I374:I376)</f>
        <v>102385.09999999999</v>
      </c>
    </row>
    <row r="373" spans="1:9" s="8" customFormat="1" ht="12.75">
      <c r="A373" s="107"/>
      <c r="B373" s="17" t="s">
        <v>144</v>
      </c>
      <c r="C373" s="4"/>
      <c r="D373" s="2"/>
      <c r="E373" s="2"/>
      <c r="F373" s="5"/>
      <c r="G373" s="118"/>
      <c r="H373" s="118"/>
      <c r="I373" s="118"/>
    </row>
    <row r="374" spans="1:9" s="8" customFormat="1" ht="12.75">
      <c r="A374" s="107"/>
      <c r="B374" s="13" t="s">
        <v>216</v>
      </c>
      <c r="C374" s="4" t="s">
        <v>716</v>
      </c>
      <c r="D374" s="2" t="s">
        <v>149</v>
      </c>
      <c r="E374" s="2" t="s">
        <v>892</v>
      </c>
      <c r="F374" s="5" t="s">
        <v>310</v>
      </c>
      <c r="G374" s="118"/>
      <c r="H374" s="118">
        <v>111792.9</v>
      </c>
      <c r="I374" s="118">
        <v>83116.2</v>
      </c>
    </row>
    <row r="375" spans="1:9" s="8" customFormat="1" ht="12.75">
      <c r="A375" s="107"/>
      <c r="B375" s="13" t="s">
        <v>217</v>
      </c>
      <c r="C375" s="4" t="s">
        <v>716</v>
      </c>
      <c r="D375" s="2" t="s">
        <v>149</v>
      </c>
      <c r="E375" s="2" t="s">
        <v>892</v>
      </c>
      <c r="F375" s="5" t="s">
        <v>310</v>
      </c>
      <c r="G375" s="118"/>
      <c r="H375" s="118">
        <v>18198.8</v>
      </c>
      <c r="I375" s="118">
        <v>18245</v>
      </c>
    </row>
    <row r="376" spans="1:9" s="8" customFormat="1" ht="12.75">
      <c r="A376" s="107"/>
      <c r="B376" s="13" t="s">
        <v>421</v>
      </c>
      <c r="C376" s="4" t="s">
        <v>716</v>
      </c>
      <c r="D376" s="2" t="s">
        <v>149</v>
      </c>
      <c r="E376" s="2" t="s">
        <v>892</v>
      </c>
      <c r="F376" s="5" t="s">
        <v>310</v>
      </c>
      <c r="G376" s="118"/>
      <c r="H376" s="118">
        <v>1313</v>
      </c>
      <c r="I376" s="118">
        <v>1023.9</v>
      </c>
    </row>
    <row r="377" spans="1:9" s="38" customFormat="1" ht="39" customHeight="1">
      <c r="A377" s="32" t="s">
        <v>164</v>
      </c>
      <c r="B377" s="33" t="s">
        <v>136</v>
      </c>
      <c r="C377" s="34" t="s">
        <v>401</v>
      </c>
      <c r="D377" s="35" t="s">
        <v>155</v>
      </c>
      <c r="E377" s="35" t="s">
        <v>367</v>
      </c>
      <c r="F377" s="36" t="s">
        <v>146</v>
      </c>
      <c r="G377" s="64">
        <f>SUM(G378,G391,G398,G563)</f>
        <v>1248905.5999999996</v>
      </c>
      <c r="H377" s="64">
        <f>SUM(H378,H391,H398,H563)</f>
        <v>1157616.2</v>
      </c>
      <c r="I377" s="64">
        <f>SUM(I378,I391,I398,I563)</f>
        <v>1107095.7</v>
      </c>
    </row>
    <row r="378" spans="1:9" s="137" customFormat="1" ht="21" customHeight="1">
      <c r="A378" s="9"/>
      <c r="B378" s="17" t="s">
        <v>516</v>
      </c>
      <c r="C378" s="4" t="s">
        <v>401</v>
      </c>
      <c r="D378" s="2" t="s">
        <v>517</v>
      </c>
      <c r="E378" s="2" t="s">
        <v>367</v>
      </c>
      <c r="F378" s="5" t="s">
        <v>146</v>
      </c>
      <c r="G378" s="24">
        <f>SUM(G379)</f>
        <v>809.7</v>
      </c>
      <c r="H378" s="24">
        <f>SUM(H379)</f>
        <v>120</v>
      </c>
      <c r="I378" s="24">
        <f>SUM(I379)</f>
        <v>120</v>
      </c>
    </row>
    <row r="379" spans="1:9" s="137" customFormat="1" ht="26.25" customHeight="1">
      <c r="A379" s="9"/>
      <c r="B379" s="17" t="s">
        <v>518</v>
      </c>
      <c r="C379" s="4" t="s">
        <v>401</v>
      </c>
      <c r="D379" s="2" t="s">
        <v>28</v>
      </c>
      <c r="E379" s="2" t="s">
        <v>367</v>
      </c>
      <c r="F379" s="5" t="s">
        <v>146</v>
      </c>
      <c r="G379" s="24">
        <f>SUM(G380,G386)</f>
        <v>809.7</v>
      </c>
      <c r="H379" s="24">
        <f>SUM(H380,H386)</f>
        <v>120</v>
      </c>
      <c r="I379" s="24">
        <f>SUM(I380,I386)</f>
        <v>120</v>
      </c>
    </row>
    <row r="380" spans="1:9" s="137" customFormat="1" ht="28.5" customHeight="1">
      <c r="A380" s="9"/>
      <c r="B380" s="13" t="s">
        <v>676</v>
      </c>
      <c r="C380" s="4" t="s">
        <v>401</v>
      </c>
      <c r="D380" s="2" t="s">
        <v>28</v>
      </c>
      <c r="E380" s="2" t="s">
        <v>120</v>
      </c>
      <c r="F380" s="5" t="s">
        <v>175</v>
      </c>
      <c r="G380" s="6">
        <f>SUM(G382,G385)</f>
        <v>594.7</v>
      </c>
      <c r="H380" s="6">
        <f>SUM(H382,H385)</f>
        <v>20</v>
      </c>
      <c r="I380" s="6">
        <f>SUM(I382,I385)</f>
        <v>20</v>
      </c>
    </row>
    <row r="381" spans="1:9" s="137" customFormat="1" ht="18" customHeight="1">
      <c r="A381" s="9"/>
      <c r="B381" s="13" t="s">
        <v>144</v>
      </c>
      <c r="C381" s="4"/>
      <c r="D381" s="2"/>
      <c r="E381" s="2"/>
      <c r="F381" s="5"/>
      <c r="G381" s="6"/>
      <c r="H381" s="6"/>
      <c r="I381" s="6"/>
    </row>
    <row r="382" spans="1:9" s="137" customFormat="1" ht="49.5" customHeight="1">
      <c r="A382" s="9"/>
      <c r="B382" s="13" t="s">
        <v>434</v>
      </c>
      <c r="C382" s="4" t="s">
        <v>401</v>
      </c>
      <c r="D382" s="2" t="s">
        <v>28</v>
      </c>
      <c r="E382" s="2" t="s">
        <v>436</v>
      </c>
      <c r="F382" s="5" t="s">
        <v>175</v>
      </c>
      <c r="G382" s="6">
        <f>SUM(G383:G384)</f>
        <v>574.7</v>
      </c>
      <c r="H382" s="6">
        <f>SUM(H383:H384)</f>
        <v>0</v>
      </c>
      <c r="I382" s="6">
        <f>SUM(I383:I384)</f>
        <v>0</v>
      </c>
    </row>
    <row r="383" spans="1:9" s="137" customFormat="1" ht="18" customHeight="1">
      <c r="A383" s="9"/>
      <c r="B383" s="13" t="s">
        <v>217</v>
      </c>
      <c r="C383" s="4" t="s">
        <v>401</v>
      </c>
      <c r="D383" s="2" t="s">
        <v>28</v>
      </c>
      <c r="E383" s="2" t="s">
        <v>435</v>
      </c>
      <c r="F383" s="5" t="s">
        <v>175</v>
      </c>
      <c r="G383" s="6">
        <v>500</v>
      </c>
      <c r="H383" s="6"/>
      <c r="I383" s="6"/>
    </row>
    <row r="384" spans="1:9" s="137" customFormat="1" ht="15.75" customHeight="1">
      <c r="A384" s="9"/>
      <c r="B384" s="13" t="s">
        <v>298</v>
      </c>
      <c r="C384" s="4" t="s">
        <v>401</v>
      </c>
      <c r="D384" s="2" t="s">
        <v>28</v>
      </c>
      <c r="E384" s="2" t="s">
        <v>437</v>
      </c>
      <c r="F384" s="5" t="s">
        <v>175</v>
      </c>
      <c r="G384" s="6">
        <v>74.7</v>
      </c>
      <c r="H384" s="6"/>
      <c r="I384" s="6"/>
    </row>
    <row r="385" spans="1:9" s="137" customFormat="1" ht="27" customHeight="1">
      <c r="A385" s="9"/>
      <c r="B385" s="13" t="s">
        <v>818</v>
      </c>
      <c r="C385" s="4" t="s">
        <v>401</v>
      </c>
      <c r="D385" s="2" t="s">
        <v>28</v>
      </c>
      <c r="E385" s="2" t="s">
        <v>331</v>
      </c>
      <c r="F385" s="5" t="s">
        <v>175</v>
      </c>
      <c r="G385" s="6">
        <v>20</v>
      </c>
      <c r="H385" s="6">
        <v>20</v>
      </c>
      <c r="I385" s="6">
        <v>20</v>
      </c>
    </row>
    <row r="386" spans="1:9" s="137" customFormat="1" ht="39" customHeight="1">
      <c r="A386" s="9"/>
      <c r="B386" s="13" t="s">
        <v>677</v>
      </c>
      <c r="C386" s="4" t="s">
        <v>401</v>
      </c>
      <c r="D386" s="2" t="s">
        <v>28</v>
      </c>
      <c r="E386" s="2" t="s">
        <v>290</v>
      </c>
      <c r="F386" s="5" t="s">
        <v>146</v>
      </c>
      <c r="G386" s="6">
        <f>SUM(G388,G389,G390)</f>
        <v>215</v>
      </c>
      <c r="H386" s="6">
        <f>SUM(H388,H389,H390)</f>
        <v>100</v>
      </c>
      <c r="I386" s="6">
        <f>SUM(I388,I389,I390)</f>
        <v>100</v>
      </c>
    </row>
    <row r="387" spans="1:9" s="137" customFormat="1" ht="18" customHeight="1">
      <c r="A387" s="9"/>
      <c r="B387" s="13" t="s">
        <v>144</v>
      </c>
      <c r="C387" s="4"/>
      <c r="D387" s="2"/>
      <c r="E387" s="2"/>
      <c r="F387" s="5"/>
      <c r="G387" s="6"/>
      <c r="H387" s="6"/>
      <c r="I387" s="6"/>
    </row>
    <row r="388" spans="1:9" s="137" customFormat="1" ht="45" customHeight="1">
      <c r="A388" s="9"/>
      <c r="B388" s="13" t="s">
        <v>734</v>
      </c>
      <c r="C388" s="4" t="s">
        <v>401</v>
      </c>
      <c r="D388" s="2" t="s">
        <v>28</v>
      </c>
      <c r="E388" s="2" t="s">
        <v>732</v>
      </c>
      <c r="F388" s="5" t="s">
        <v>175</v>
      </c>
      <c r="G388" s="6">
        <v>100</v>
      </c>
      <c r="H388" s="6"/>
      <c r="I388" s="6"/>
    </row>
    <row r="389" spans="1:9" s="137" customFormat="1" ht="18" customHeight="1">
      <c r="A389" s="9"/>
      <c r="B389" s="13" t="s">
        <v>298</v>
      </c>
      <c r="C389" s="4" t="s">
        <v>401</v>
      </c>
      <c r="D389" s="2" t="s">
        <v>28</v>
      </c>
      <c r="E389" s="2" t="s">
        <v>733</v>
      </c>
      <c r="F389" s="5" t="s">
        <v>175</v>
      </c>
      <c r="G389" s="6">
        <v>15</v>
      </c>
      <c r="H389" s="6"/>
      <c r="I389" s="6"/>
    </row>
    <row r="390" spans="1:9" s="137" customFormat="1" ht="49.5" customHeight="1">
      <c r="A390" s="9"/>
      <c r="B390" s="13" t="s">
        <v>678</v>
      </c>
      <c r="C390" s="4" t="s">
        <v>401</v>
      </c>
      <c r="D390" s="2" t="s">
        <v>28</v>
      </c>
      <c r="E390" s="2" t="s">
        <v>291</v>
      </c>
      <c r="F390" s="5" t="s">
        <v>175</v>
      </c>
      <c r="G390" s="6">
        <v>100</v>
      </c>
      <c r="H390" s="6">
        <v>100</v>
      </c>
      <c r="I390" s="6">
        <v>100</v>
      </c>
    </row>
    <row r="391" spans="1:9" s="137" customFormat="1" ht="18" customHeight="1">
      <c r="A391" s="9"/>
      <c r="B391" s="13" t="s">
        <v>513</v>
      </c>
      <c r="C391" s="4" t="s">
        <v>401</v>
      </c>
      <c r="D391" s="2" t="s">
        <v>512</v>
      </c>
      <c r="E391" s="2" t="s">
        <v>367</v>
      </c>
      <c r="F391" s="5" t="s">
        <v>146</v>
      </c>
      <c r="G391" s="6">
        <f aca="true" t="shared" si="11" ref="G391:I393">SUM(G392)</f>
        <v>1376.6</v>
      </c>
      <c r="H391" s="6">
        <f t="shared" si="11"/>
        <v>1376.6</v>
      </c>
      <c r="I391" s="6">
        <f t="shared" si="11"/>
        <v>1376.6</v>
      </c>
    </row>
    <row r="392" spans="1:9" s="137" customFormat="1" ht="18" customHeight="1">
      <c r="A392" s="9"/>
      <c r="B392" s="13" t="s">
        <v>515</v>
      </c>
      <c r="C392" s="4" t="s">
        <v>401</v>
      </c>
      <c r="D392" s="2" t="s">
        <v>190</v>
      </c>
      <c r="E392" s="2" t="s">
        <v>367</v>
      </c>
      <c r="F392" s="5" t="s">
        <v>146</v>
      </c>
      <c r="G392" s="6">
        <f t="shared" si="11"/>
        <v>1376.6</v>
      </c>
      <c r="H392" s="6">
        <f t="shared" si="11"/>
        <v>1376.6</v>
      </c>
      <c r="I392" s="6">
        <f t="shared" si="11"/>
        <v>1376.6</v>
      </c>
    </row>
    <row r="393" spans="1:9" s="137" customFormat="1" ht="27.75" customHeight="1">
      <c r="A393" s="9"/>
      <c r="B393" s="19" t="s">
        <v>674</v>
      </c>
      <c r="C393" s="85" t="s">
        <v>401</v>
      </c>
      <c r="D393" s="85" t="s">
        <v>190</v>
      </c>
      <c r="E393" s="77" t="s">
        <v>60</v>
      </c>
      <c r="F393" s="5" t="s">
        <v>146</v>
      </c>
      <c r="G393" s="6">
        <f t="shared" si="11"/>
        <v>1376.6</v>
      </c>
      <c r="H393" s="6">
        <f t="shared" si="11"/>
        <v>1376.6</v>
      </c>
      <c r="I393" s="6">
        <f t="shared" si="11"/>
        <v>1376.6</v>
      </c>
    </row>
    <row r="394" spans="1:9" s="137" customFormat="1" ht="59.25" customHeight="1">
      <c r="A394" s="9"/>
      <c r="B394" s="16" t="s">
        <v>34</v>
      </c>
      <c r="C394" s="90" t="s">
        <v>401</v>
      </c>
      <c r="D394" s="90" t="s">
        <v>190</v>
      </c>
      <c r="E394" s="91" t="s">
        <v>382</v>
      </c>
      <c r="F394" s="11" t="s">
        <v>310</v>
      </c>
      <c r="G394" s="23">
        <f>SUM(G396:G397)</f>
        <v>1376.6</v>
      </c>
      <c r="H394" s="23">
        <f>SUM(H396:H397)</f>
        <v>1376.6</v>
      </c>
      <c r="I394" s="23">
        <f>SUM(I396:I397)</f>
        <v>1376.6</v>
      </c>
    </row>
    <row r="395" spans="1:9" s="137" customFormat="1" ht="17.25" customHeight="1">
      <c r="A395" s="9"/>
      <c r="B395" s="16" t="s">
        <v>144</v>
      </c>
      <c r="C395" s="90"/>
      <c r="D395" s="90"/>
      <c r="E395" s="91"/>
      <c r="F395" s="11"/>
      <c r="G395" s="23"/>
      <c r="H395" s="23"/>
      <c r="I395" s="23"/>
    </row>
    <row r="396" spans="1:9" s="137" customFormat="1" ht="34.5" customHeight="1">
      <c r="A396" s="9"/>
      <c r="B396" s="16" t="s">
        <v>425</v>
      </c>
      <c r="C396" s="90" t="s">
        <v>401</v>
      </c>
      <c r="D396" s="90" t="s">
        <v>190</v>
      </c>
      <c r="E396" s="91" t="s">
        <v>382</v>
      </c>
      <c r="F396" s="11" t="s">
        <v>310</v>
      </c>
      <c r="G396" s="23">
        <v>1276.6</v>
      </c>
      <c r="H396" s="23">
        <v>1276.6</v>
      </c>
      <c r="I396" s="23">
        <v>1276.6</v>
      </c>
    </row>
    <row r="397" spans="1:9" s="137" customFormat="1" ht="21" customHeight="1">
      <c r="A397" s="9"/>
      <c r="B397" s="16" t="s">
        <v>426</v>
      </c>
      <c r="C397" s="90" t="s">
        <v>401</v>
      </c>
      <c r="D397" s="90" t="s">
        <v>190</v>
      </c>
      <c r="E397" s="91" t="s">
        <v>382</v>
      </c>
      <c r="F397" s="11" t="s">
        <v>310</v>
      </c>
      <c r="G397" s="23">
        <v>100</v>
      </c>
      <c r="H397" s="23">
        <v>100</v>
      </c>
      <c r="I397" s="23">
        <v>100</v>
      </c>
    </row>
    <row r="398" spans="1:9" s="137" customFormat="1" ht="19.5" customHeight="1">
      <c r="A398" s="9"/>
      <c r="B398" s="75" t="s">
        <v>535</v>
      </c>
      <c r="C398" s="76" t="s">
        <v>401</v>
      </c>
      <c r="D398" s="62" t="s">
        <v>198</v>
      </c>
      <c r="E398" s="62" t="s">
        <v>367</v>
      </c>
      <c r="F398" s="63" t="s">
        <v>146</v>
      </c>
      <c r="G398" s="64">
        <f>SUM(G399,G424,G498,G520,G525)</f>
        <v>1174144.8999999997</v>
      </c>
      <c r="H398" s="64">
        <f>SUM(H399,H424,H498,H520,H525)</f>
        <v>1080601.0999999999</v>
      </c>
      <c r="I398" s="64">
        <f>SUM(I399,I424,I498,I520,I525)</f>
        <v>1038709.9</v>
      </c>
    </row>
    <row r="399" spans="1:9" s="137" customFormat="1" ht="17.25" customHeight="1">
      <c r="A399" s="9"/>
      <c r="B399" s="17" t="s">
        <v>536</v>
      </c>
      <c r="C399" s="4" t="s">
        <v>401</v>
      </c>
      <c r="D399" s="2" t="s">
        <v>148</v>
      </c>
      <c r="E399" s="2" t="s">
        <v>367</v>
      </c>
      <c r="F399" s="5" t="s">
        <v>146</v>
      </c>
      <c r="G399" s="24">
        <f>SUM(G400)</f>
        <v>337237.1</v>
      </c>
      <c r="H399" s="24">
        <f>SUM(H400)</f>
        <v>297462.1</v>
      </c>
      <c r="I399" s="24">
        <f>SUM(I400)</f>
        <v>288994.19999999995</v>
      </c>
    </row>
    <row r="400" spans="1:9" s="8" customFormat="1" ht="24.75" customHeight="1">
      <c r="A400" s="9"/>
      <c r="B400" s="13" t="s">
        <v>679</v>
      </c>
      <c r="C400" s="4" t="s">
        <v>401</v>
      </c>
      <c r="D400" s="2" t="s">
        <v>148</v>
      </c>
      <c r="E400" s="2" t="s">
        <v>453</v>
      </c>
      <c r="F400" s="5" t="s">
        <v>146</v>
      </c>
      <c r="G400" s="6">
        <f>SUM(G402,G417,G421)</f>
        <v>337237.1</v>
      </c>
      <c r="H400" s="6">
        <f>SUM(H402,H417,H421)</f>
        <v>297462.1</v>
      </c>
      <c r="I400" s="6">
        <f>SUM(I402,I417,I421)</f>
        <v>288994.19999999995</v>
      </c>
    </row>
    <row r="401" spans="1:9" s="8" customFormat="1" ht="12.75">
      <c r="A401" s="74"/>
      <c r="B401" s="17" t="s">
        <v>144</v>
      </c>
      <c r="C401" s="4"/>
      <c r="D401" s="2"/>
      <c r="E401" s="2"/>
      <c r="F401" s="5"/>
      <c r="G401" s="6"/>
      <c r="H401" s="125"/>
      <c r="I401" s="125"/>
    </row>
    <row r="402" spans="1:9" s="8" customFormat="1" ht="27.75" customHeight="1">
      <c r="A402" s="63"/>
      <c r="B402" s="75" t="s">
        <v>461</v>
      </c>
      <c r="C402" s="76" t="s">
        <v>401</v>
      </c>
      <c r="D402" s="62" t="s">
        <v>148</v>
      </c>
      <c r="E402" s="62" t="s">
        <v>462</v>
      </c>
      <c r="F402" s="63" t="s">
        <v>146</v>
      </c>
      <c r="G402" s="22">
        <f>SUM(G403,G407,G413)</f>
        <v>326275.5</v>
      </c>
      <c r="H402" s="22">
        <f>SUM(H403,H407,H413)</f>
        <v>288200.5</v>
      </c>
      <c r="I402" s="22">
        <f>SUM(I403,I407,I413)</f>
        <v>279732.6</v>
      </c>
    </row>
    <row r="403" spans="1:9" s="8" customFormat="1" ht="40.5" customHeight="1">
      <c r="A403" s="5"/>
      <c r="B403" s="17" t="s">
        <v>454</v>
      </c>
      <c r="C403" s="4" t="s">
        <v>401</v>
      </c>
      <c r="D403" s="2" t="s">
        <v>148</v>
      </c>
      <c r="E403" s="2" t="s">
        <v>463</v>
      </c>
      <c r="F403" s="5" t="s">
        <v>175</v>
      </c>
      <c r="G403" s="118">
        <f>SUM(G405,G406)</f>
        <v>167148.80000000002</v>
      </c>
      <c r="H403" s="118">
        <f>SUM(H405:H406)</f>
        <v>129073.8</v>
      </c>
      <c r="I403" s="118">
        <f>SUM(I405:I406)</f>
        <v>120605.9</v>
      </c>
    </row>
    <row r="404" spans="1:9" s="8" customFormat="1" ht="12.75">
      <c r="A404" s="5"/>
      <c r="B404" s="17" t="s">
        <v>455</v>
      </c>
      <c r="C404" s="4"/>
      <c r="D404" s="2"/>
      <c r="E404" s="2"/>
      <c r="F404" s="5"/>
      <c r="G404" s="118"/>
      <c r="H404" s="118"/>
      <c r="I404" s="118"/>
    </row>
    <row r="405" spans="1:9" s="8" customFormat="1" ht="21" customHeight="1">
      <c r="A405" s="5"/>
      <c r="B405" s="17" t="s">
        <v>1</v>
      </c>
      <c r="C405" s="4" t="s">
        <v>401</v>
      </c>
      <c r="D405" s="2" t="s">
        <v>148</v>
      </c>
      <c r="E405" s="2" t="s">
        <v>464</v>
      </c>
      <c r="F405" s="5" t="s">
        <v>175</v>
      </c>
      <c r="G405" s="118">
        <v>160199.2</v>
      </c>
      <c r="H405" s="118">
        <v>123625.1</v>
      </c>
      <c r="I405" s="118">
        <v>115157.2</v>
      </c>
    </row>
    <row r="406" spans="1:9" s="8" customFormat="1" ht="27.75" customHeight="1">
      <c r="A406" s="5"/>
      <c r="B406" s="17" t="s">
        <v>2</v>
      </c>
      <c r="C406" s="4" t="s">
        <v>401</v>
      </c>
      <c r="D406" s="2" t="s">
        <v>148</v>
      </c>
      <c r="E406" s="2" t="s">
        <v>465</v>
      </c>
      <c r="F406" s="5" t="s">
        <v>175</v>
      </c>
      <c r="G406" s="118">
        <v>6949.6</v>
      </c>
      <c r="H406" s="118">
        <v>5448.7</v>
      </c>
      <c r="I406" s="118">
        <v>5448.7</v>
      </c>
    </row>
    <row r="407" spans="1:9" s="8" customFormat="1" ht="36.75" customHeight="1">
      <c r="A407" s="5"/>
      <c r="B407" s="17" t="s">
        <v>625</v>
      </c>
      <c r="C407" s="4" t="s">
        <v>401</v>
      </c>
      <c r="D407" s="2" t="s">
        <v>148</v>
      </c>
      <c r="E407" s="2" t="s">
        <v>737</v>
      </c>
      <c r="F407" s="5" t="s">
        <v>175</v>
      </c>
      <c r="G407" s="118">
        <f>SUM(G409,G411)</f>
        <v>8850.6</v>
      </c>
      <c r="H407" s="118">
        <f>SUM(H409,H411)</f>
        <v>8850.6</v>
      </c>
      <c r="I407" s="118">
        <f>SUM(I409,I411)</f>
        <v>8850.6</v>
      </c>
    </row>
    <row r="408" spans="1:9" s="8" customFormat="1" ht="18" customHeight="1">
      <c r="A408" s="5"/>
      <c r="B408" s="17" t="s">
        <v>144</v>
      </c>
      <c r="C408" s="4"/>
      <c r="D408" s="2"/>
      <c r="E408" s="2"/>
      <c r="F408" s="5"/>
      <c r="G408" s="118"/>
      <c r="H408" s="118"/>
      <c r="I408" s="118"/>
    </row>
    <row r="409" spans="1:9" s="8" customFormat="1" ht="16.5" customHeight="1">
      <c r="A409" s="5"/>
      <c r="B409" s="17" t="s">
        <v>217</v>
      </c>
      <c r="C409" s="4" t="s">
        <v>401</v>
      </c>
      <c r="D409" s="2" t="s">
        <v>148</v>
      </c>
      <c r="E409" s="2" t="s">
        <v>735</v>
      </c>
      <c r="F409" s="5" t="s">
        <v>175</v>
      </c>
      <c r="G409" s="118">
        <f>SUM(G410)</f>
        <v>7700</v>
      </c>
      <c r="H409" s="118">
        <f>SUM(H410)</f>
        <v>7700</v>
      </c>
      <c r="I409" s="118">
        <f>SUM(I410)</f>
        <v>7700</v>
      </c>
    </row>
    <row r="410" spans="1:9" s="8" customFormat="1" ht="24" customHeight="1">
      <c r="A410" s="5"/>
      <c r="B410" s="17" t="s">
        <v>1</v>
      </c>
      <c r="C410" s="4" t="s">
        <v>401</v>
      </c>
      <c r="D410" s="2" t="s">
        <v>148</v>
      </c>
      <c r="E410" s="2" t="s">
        <v>735</v>
      </c>
      <c r="F410" s="5" t="s">
        <v>175</v>
      </c>
      <c r="G410" s="118">
        <v>7700</v>
      </c>
      <c r="H410" s="118">
        <v>7700</v>
      </c>
      <c r="I410" s="118">
        <v>7700</v>
      </c>
    </row>
    <row r="411" spans="1:9" s="8" customFormat="1" ht="18" customHeight="1">
      <c r="A411" s="5"/>
      <c r="B411" s="17" t="s">
        <v>298</v>
      </c>
      <c r="C411" s="4" t="s">
        <v>401</v>
      </c>
      <c r="D411" s="2" t="s">
        <v>148</v>
      </c>
      <c r="E411" s="2" t="s">
        <v>736</v>
      </c>
      <c r="F411" s="5" t="s">
        <v>175</v>
      </c>
      <c r="G411" s="118">
        <f>SUM(G412)</f>
        <v>1150.6</v>
      </c>
      <c r="H411" s="118">
        <f>SUM(H412)</f>
        <v>1150.6</v>
      </c>
      <c r="I411" s="118">
        <f>SUM(I412)</f>
        <v>1150.6</v>
      </c>
    </row>
    <row r="412" spans="1:9" s="8" customFormat="1" ht="22.5" customHeight="1">
      <c r="A412" s="5"/>
      <c r="B412" s="17" t="s">
        <v>1</v>
      </c>
      <c r="C412" s="4" t="s">
        <v>401</v>
      </c>
      <c r="D412" s="2" t="s">
        <v>148</v>
      </c>
      <c r="E412" s="2" t="s">
        <v>736</v>
      </c>
      <c r="F412" s="5" t="s">
        <v>175</v>
      </c>
      <c r="G412" s="118">
        <v>1150.6</v>
      </c>
      <c r="H412" s="118">
        <v>1150.6</v>
      </c>
      <c r="I412" s="118">
        <v>1150.6</v>
      </c>
    </row>
    <row r="413" spans="1:9" s="8" customFormat="1" ht="41.25" customHeight="1">
      <c r="A413" s="5"/>
      <c r="B413" s="13" t="s">
        <v>456</v>
      </c>
      <c r="C413" s="4" t="s">
        <v>401</v>
      </c>
      <c r="D413" s="2" t="s">
        <v>148</v>
      </c>
      <c r="E413" s="2" t="s">
        <v>466</v>
      </c>
      <c r="F413" s="5" t="s">
        <v>175</v>
      </c>
      <c r="G413" s="118">
        <f>SUM(G415:G416)</f>
        <v>150276.09999999998</v>
      </c>
      <c r="H413" s="118">
        <f>SUM(H415:H416)</f>
        <v>150276.09999999998</v>
      </c>
      <c r="I413" s="118">
        <f>SUM(I415:I416)</f>
        <v>150276.09999999998</v>
      </c>
    </row>
    <row r="414" spans="1:9" s="8" customFormat="1" ht="12.75">
      <c r="A414" s="5"/>
      <c r="B414" s="17" t="s">
        <v>144</v>
      </c>
      <c r="C414" s="4"/>
      <c r="D414" s="2"/>
      <c r="E414" s="2"/>
      <c r="F414" s="5"/>
      <c r="G414" s="118"/>
      <c r="H414" s="118"/>
      <c r="I414" s="118"/>
    </row>
    <row r="415" spans="1:9" s="8" customFormat="1" ht="27.75" customHeight="1">
      <c r="A415" s="5"/>
      <c r="B415" s="17" t="s">
        <v>1</v>
      </c>
      <c r="C415" s="4" t="s">
        <v>401</v>
      </c>
      <c r="D415" s="2" t="s">
        <v>148</v>
      </c>
      <c r="E415" s="2" t="s">
        <v>466</v>
      </c>
      <c r="F415" s="5" t="s">
        <v>175</v>
      </c>
      <c r="G415" s="118">
        <v>140903.8</v>
      </c>
      <c r="H415" s="118">
        <v>140903.8</v>
      </c>
      <c r="I415" s="118">
        <v>140903.8</v>
      </c>
    </row>
    <row r="416" spans="1:9" s="8" customFormat="1" ht="25.5" customHeight="1">
      <c r="A416" s="5"/>
      <c r="B416" s="17" t="s">
        <v>2</v>
      </c>
      <c r="C416" s="4" t="s">
        <v>401</v>
      </c>
      <c r="D416" s="2" t="s">
        <v>148</v>
      </c>
      <c r="E416" s="2" t="s">
        <v>466</v>
      </c>
      <c r="F416" s="5" t="s">
        <v>175</v>
      </c>
      <c r="G416" s="118">
        <v>9372.3</v>
      </c>
      <c r="H416" s="118">
        <v>9372.3</v>
      </c>
      <c r="I416" s="118">
        <v>9372.3</v>
      </c>
    </row>
    <row r="417" spans="1:9" s="8" customFormat="1" ht="30" customHeight="1">
      <c r="A417" s="5"/>
      <c r="B417" s="117" t="s">
        <v>482</v>
      </c>
      <c r="C417" s="76" t="s">
        <v>401</v>
      </c>
      <c r="D417" s="133" t="s">
        <v>148</v>
      </c>
      <c r="E417" s="133" t="s">
        <v>485</v>
      </c>
      <c r="F417" s="133" t="s">
        <v>146</v>
      </c>
      <c r="G417" s="134">
        <f>SUM(G418)</f>
        <v>2000</v>
      </c>
      <c r="H417" s="134">
        <f>SUM(H418)</f>
        <v>2000</v>
      </c>
      <c r="I417" s="134">
        <f>SUM(I418)</f>
        <v>2000</v>
      </c>
    </row>
    <row r="418" spans="1:9" s="8" customFormat="1" ht="78.75" customHeight="1">
      <c r="A418" s="5"/>
      <c r="B418" s="17" t="s">
        <v>773</v>
      </c>
      <c r="C418" s="4" t="s">
        <v>401</v>
      </c>
      <c r="D418" s="2" t="s">
        <v>148</v>
      </c>
      <c r="E418" s="2" t="s">
        <v>507</v>
      </c>
      <c r="F418" s="5" t="s">
        <v>201</v>
      </c>
      <c r="G418" s="6">
        <f>SUM(G420)</f>
        <v>2000</v>
      </c>
      <c r="H418" s="6">
        <f>SUM(H420)</f>
        <v>2000</v>
      </c>
      <c r="I418" s="6">
        <f>SUM(I420)</f>
        <v>2000</v>
      </c>
    </row>
    <row r="419" spans="1:9" s="8" customFormat="1" ht="16.5" customHeight="1">
      <c r="A419" s="5"/>
      <c r="B419" s="83" t="s">
        <v>144</v>
      </c>
      <c r="C419" s="4"/>
      <c r="D419" s="2"/>
      <c r="E419" s="2"/>
      <c r="F419" s="5"/>
      <c r="G419" s="6"/>
      <c r="H419" s="118"/>
      <c r="I419" s="118"/>
    </row>
    <row r="420" spans="1:9" s="8" customFormat="1" ht="26.25" customHeight="1">
      <c r="A420" s="5"/>
      <c r="B420" s="17" t="s">
        <v>1</v>
      </c>
      <c r="C420" s="4" t="s">
        <v>401</v>
      </c>
      <c r="D420" s="2" t="s">
        <v>148</v>
      </c>
      <c r="E420" s="2" t="s">
        <v>507</v>
      </c>
      <c r="F420" s="5" t="s">
        <v>201</v>
      </c>
      <c r="G420" s="6">
        <v>2000</v>
      </c>
      <c r="H420" s="6">
        <v>2000</v>
      </c>
      <c r="I420" s="6">
        <v>2000</v>
      </c>
    </row>
    <row r="421" spans="1:9" s="8" customFormat="1" ht="25.5" customHeight="1">
      <c r="A421" s="5"/>
      <c r="B421" s="117" t="s">
        <v>490</v>
      </c>
      <c r="C421" s="76" t="s">
        <v>401</v>
      </c>
      <c r="D421" s="62" t="s">
        <v>148</v>
      </c>
      <c r="E421" s="62" t="s">
        <v>498</v>
      </c>
      <c r="F421" s="63" t="s">
        <v>146</v>
      </c>
      <c r="G421" s="64">
        <f>SUM(G422:G423)</f>
        <v>8961.6</v>
      </c>
      <c r="H421" s="64">
        <f>SUM(H422:H423)</f>
        <v>7261.6</v>
      </c>
      <c r="I421" s="64">
        <f>SUM(I422:I423)</f>
        <v>7261.6</v>
      </c>
    </row>
    <row r="422" spans="1:9" s="8" customFormat="1" ht="27.75" customHeight="1">
      <c r="A422" s="5"/>
      <c r="B422" s="17" t="s">
        <v>218</v>
      </c>
      <c r="C422" s="4" t="s">
        <v>401</v>
      </c>
      <c r="D422" s="2" t="s">
        <v>148</v>
      </c>
      <c r="E422" s="2" t="s">
        <v>504</v>
      </c>
      <c r="F422" s="5" t="s">
        <v>175</v>
      </c>
      <c r="G422" s="24">
        <v>8641.6</v>
      </c>
      <c r="H422" s="24">
        <v>6941.6</v>
      </c>
      <c r="I422" s="24">
        <v>6941.6</v>
      </c>
    </row>
    <row r="423" spans="1:9" s="8" customFormat="1" ht="38.25" customHeight="1">
      <c r="A423" s="5"/>
      <c r="B423" s="17" t="s">
        <v>219</v>
      </c>
      <c r="C423" s="4" t="s">
        <v>401</v>
      </c>
      <c r="D423" s="2" t="s">
        <v>148</v>
      </c>
      <c r="E423" s="2" t="s">
        <v>505</v>
      </c>
      <c r="F423" s="5" t="s">
        <v>175</v>
      </c>
      <c r="G423" s="24">
        <v>320</v>
      </c>
      <c r="H423" s="24">
        <v>320</v>
      </c>
      <c r="I423" s="24">
        <v>320</v>
      </c>
    </row>
    <row r="424" spans="1:9" s="8" customFormat="1" ht="21" customHeight="1">
      <c r="A424" s="5"/>
      <c r="B424" s="17" t="s">
        <v>537</v>
      </c>
      <c r="C424" s="4" t="s">
        <v>401</v>
      </c>
      <c r="D424" s="2" t="s">
        <v>149</v>
      </c>
      <c r="E424" s="2" t="s">
        <v>367</v>
      </c>
      <c r="F424" s="5" t="s">
        <v>146</v>
      </c>
      <c r="G424" s="24">
        <f>SUM(G425)</f>
        <v>613308.0999999999</v>
      </c>
      <c r="H424" s="24">
        <f>SUM(H425)</f>
        <v>590580.2999999999</v>
      </c>
      <c r="I424" s="24">
        <f>SUM(I425)</f>
        <v>558035.2000000001</v>
      </c>
    </row>
    <row r="425" spans="1:9" s="8" customFormat="1" ht="20.25" customHeight="1">
      <c r="A425" s="5"/>
      <c r="B425" s="13" t="s">
        <v>679</v>
      </c>
      <c r="C425" s="4" t="s">
        <v>401</v>
      </c>
      <c r="D425" s="2" t="s">
        <v>149</v>
      </c>
      <c r="E425" s="2" t="s">
        <v>453</v>
      </c>
      <c r="F425" s="5" t="s">
        <v>146</v>
      </c>
      <c r="G425" s="24">
        <f>SUM(G426,G480,G484)</f>
        <v>613308.0999999999</v>
      </c>
      <c r="H425" s="24">
        <f>SUM(H426,H480,H484)</f>
        <v>590580.2999999999</v>
      </c>
      <c r="I425" s="24">
        <f>SUM(I426,I480,I484)</f>
        <v>558035.2000000001</v>
      </c>
    </row>
    <row r="426" spans="1:9" s="8" customFormat="1" ht="36" customHeight="1">
      <c r="A426" s="63"/>
      <c r="B426" s="75" t="s">
        <v>469</v>
      </c>
      <c r="C426" s="76" t="s">
        <v>401</v>
      </c>
      <c r="D426" s="62" t="s">
        <v>149</v>
      </c>
      <c r="E426" s="62" t="s">
        <v>470</v>
      </c>
      <c r="F426" s="63" t="s">
        <v>146</v>
      </c>
      <c r="G426" s="22">
        <f>SUM(G427,G432,G438,G440,G442,G443,G444,G448,G456,G461,G466,G471,G476)</f>
        <v>564458.6999999998</v>
      </c>
      <c r="H426" s="22">
        <f>SUM(H427,H432,H438,H440,H442,H443,H444,H448,H456,H461,H466,H471,H476)</f>
        <v>546676.6</v>
      </c>
      <c r="I426" s="22">
        <f>SUM(I427,I432,I438,I440,I442,I443,I444,I448,I456,I461,I466,I471,I476)</f>
        <v>515235.30000000005</v>
      </c>
    </row>
    <row r="427" spans="1:9" s="8" customFormat="1" ht="36" customHeight="1">
      <c r="A427" s="63"/>
      <c r="B427" s="17" t="s">
        <v>891</v>
      </c>
      <c r="C427" s="4" t="s">
        <v>401</v>
      </c>
      <c r="D427" s="2" t="s">
        <v>149</v>
      </c>
      <c r="E427" s="2" t="s">
        <v>892</v>
      </c>
      <c r="F427" s="5" t="s">
        <v>175</v>
      </c>
      <c r="G427" s="118">
        <f>SUM(G429:G431)</f>
        <v>0</v>
      </c>
      <c r="H427" s="118">
        <f>SUM(H429:H431)</f>
        <v>0</v>
      </c>
      <c r="I427" s="118">
        <f>SUM(I429:I431)</f>
        <v>0</v>
      </c>
    </row>
    <row r="428" spans="1:9" s="8" customFormat="1" ht="15.75" customHeight="1">
      <c r="A428" s="63"/>
      <c r="B428" s="17" t="s">
        <v>144</v>
      </c>
      <c r="C428" s="4"/>
      <c r="D428" s="2"/>
      <c r="E428" s="2"/>
      <c r="F428" s="5"/>
      <c r="G428" s="118"/>
      <c r="H428" s="118"/>
      <c r="I428" s="118"/>
    </row>
    <row r="429" spans="1:9" s="8" customFormat="1" ht="18" customHeight="1">
      <c r="A429" s="63"/>
      <c r="B429" s="13" t="s">
        <v>216</v>
      </c>
      <c r="C429" s="4" t="s">
        <v>401</v>
      </c>
      <c r="D429" s="2" t="s">
        <v>149</v>
      </c>
      <c r="E429" s="2" t="s">
        <v>892</v>
      </c>
      <c r="F429" s="5" t="s">
        <v>175</v>
      </c>
      <c r="G429" s="118"/>
      <c r="H429" s="118"/>
      <c r="I429" s="118"/>
    </row>
    <row r="430" spans="1:9" s="8" customFormat="1" ht="15.75" customHeight="1">
      <c r="A430" s="63"/>
      <c r="B430" s="13" t="s">
        <v>217</v>
      </c>
      <c r="C430" s="4" t="s">
        <v>401</v>
      </c>
      <c r="D430" s="2" t="s">
        <v>149</v>
      </c>
      <c r="E430" s="2" t="s">
        <v>892</v>
      </c>
      <c r="F430" s="5" t="s">
        <v>175</v>
      </c>
      <c r="G430" s="118"/>
      <c r="H430" s="118"/>
      <c r="I430" s="118"/>
    </row>
    <row r="431" spans="1:9" s="8" customFormat="1" ht="14.25" customHeight="1">
      <c r="A431" s="63"/>
      <c r="B431" s="13" t="s">
        <v>421</v>
      </c>
      <c r="C431" s="4" t="s">
        <v>401</v>
      </c>
      <c r="D431" s="2" t="s">
        <v>149</v>
      </c>
      <c r="E431" s="2" t="s">
        <v>892</v>
      </c>
      <c r="F431" s="5" t="s">
        <v>175</v>
      </c>
      <c r="G431" s="118"/>
      <c r="H431" s="118"/>
      <c r="I431" s="118"/>
    </row>
    <row r="432" spans="1:9" s="7" customFormat="1" ht="30" customHeight="1">
      <c r="A432" s="5"/>
      <c r="B432" s="17" t="s">
        <v>625</v>
      </c>
      <c r="C432" s="4" t="s">
        <v>401</v>
      </c>
      <c r="D432" s="2" t="s">
        <v>149</v>
      </c>
      <c r="E432" s="2" t="s">
        <v>682</v>
      </c>
      <c r="F432" s="5" t="s">
        <v>175</v>
      </c>
      <c r="G432" s="6">
        <f>SUM(G434,G436)</f>
        <v>10651.7</v>
      </c>
      <c r="H432" s="6">
        <f>SUM(H434,H436)</f>
        <v>10691.9</v>
      </c>
      <c r="I432" s="6">
        <f>SUM(I434,I436)</f>
        <v>10691.9</v>
      </c>
    </row>
    <row r="433" spans="1:9" s="7" customFormat="1" ht="12" customHeight="1">
      <c r="A433" s="5"/>
      <c r="B433" s="17" t="s">
        <v>144</v>
      </c>
      <c r="C433" s="4"/>
      <c r="D433" s="2"/>
      <c r="E433" s="2"/>
      <c r="F433" s="5"/>
      <c r="G433" s="6"/>
      <c r="H433" s="6"/>
      <c r="I433" s="6"/>
    </row>
    <row r="434" spans="1:9" s="7" customFormat="1" ht="16.5" customHeight="1">
      <c r="A434" s="5"/>
      <c r="B434" s="17" t="s">
        <v>217</v>
      </c>
      <c r="C434" s="4" t="s">
        <v>401</v>
      </c>
      <c r="D434" s="2" t="s">
        <v>149</v>
      </c>
      <c r="E434" s="2" t="s">
        <v>680</v>
      </c>
      <c r="F434" s="5" t="s">
        <v>175</v>
      </c>
      <c r="G434" s="6">
        <f>SUM(G435)</f>
        <v>9267</v>
      </c>
      <c r="H434" s="6">
        <f>SUM(H435)</f>
        <v>9302</v>
      </c>
      <c r="I434" s="6">
        <f>SUM(I435)</f>
        <v>9302</v>
      </c>
    </row>
    <row r="435" spans="1:9" s="8" customFormat="1" ht="16.5" customHeight="1">
      <c r="A435" s="63"/>
      <c r="B435" s="17" t="s">
        <v>626</v>
      </c>
      <c r="C435" s="4" t="s">
        <v>401</v>
      </c>
      <c r="D435" s="2" t="s">
        <v>149</v>
      </c>
      <c r="E435" s="2" t="s">
        <v>680</v>
      </c>
      <c r="F435" s="5" t="s">
        <v>175</v>
      </c>
      <c r="G435" s="6">
        <v>9267</v>
      </c>
      <c r="H435" s="6">
        <v>9302</v>
      </c>
      <c r="I435" s="6">
        <v>9302</v>
      </c>
    </row>
    <row r="436" spans="1:9" s="8" customFormat="1" ht="15.75" customHeight="1">
      <c r="A436" s="63"/>
      <c r="B436" s="17" t="s">
        <v>298</v>
      </c>
      <c r="C436" s="4" t="s">
        <v>401</v>
      </c>
      <c r="D436" s="2" t="s">
        <v>149</v>
      </c>
      <c r="E436" s="2" t="s">
        <v>681</v>
      </c>
      <c r="F436" s="5" t="s">
        <v>175</v>
      </c>
      <c r="G436" s="6">
        <f>SUM(G437)</f>
        <v>1384.7</v>
      </c>
      <c r="H436" s="6">
        <f>SUM(H437)</f>
        <v>1389.9</v>
      </c>
      <c r="I436" s="6">
        <f>SUM(I437)</f>
        <v>1389.9</v>
      </c>
    </row>
    <row r="437" spans="1:9" s="8" customFormat="1" ht="15" customHeight="1">
      <c r="A437" s="63"/>
      <c r="B437" s="17" t="s">
        <v>626</v>
      </c>
      <c r="C437" s="4" t="s">
        <v>401</v>
      </c>
      <c r="D437" s="2" t="s">
        <v>149</v>
      </c>
      <c r="E437" s="2" t="s">
        <v>681</v>
      </c>
      <c r="F437" s="5" t="s">
        <v>175</v>
      </c>
      <c r="G437" s="6">
        <v>1384.7</v>
      </c>
      <c r="H437" s="6">
        <v>1389.9</v>
      </c>
      <c r="I437" s="6">
        <v>1389.9</v>
      </c>
    </row>
    <row r="438" spans="1:9" s="8" customFormat="1" ht="87.75" customHeight="1">
      <c r="A438" s="5"/>
      <c r="B438" s="13" t="s">
        <v>283</v>
      </c>
      <c r="C438" s="4" t="s">
        <v>401</v>
      </c>
      <c r="D438" s="2" t="s">
        <v>149</v>
      </c>
      <c r="E438" s="2" t="s">
        <v>471</v>
      </c>
      <c r="F438" s="5" t="s">
        <v>175</v>
      </c>
      <c r="G438" s="6">
        <v>384600.9</v>
      </c>
      <c r="H438" s="6">
        <v>384600.9</v>
      </c>
      <c r="I438" s="6">
        <v>384600.9</v>
      </c>
    </row>
    <row r="439" spans="1:9" s="8" customFormat="1" ht="25.5" customHeight="1">
      <c r="A439" s="5"/>
      <c r="B439" s="21" t="s">
        <v>870</v>
      </c>
      <c r="C439" s="4"/>
      <c r="D439" s="2"/>
      <c r="E439" s="2"/>
      <c r="F439" s="5"/>
      <c r="G439" s="27">
        <v>30</v>
      </c>
      <c r="H439" s="128">
        <v>30</v>
      </c>
      <c r="I439" s="128">
        <v>30</v>
      </c>
    </row>
    <row r="440" spans="1:9" s="8" customFormat="1" ht="39.75" customHeight="1">
      <c r="A440" s="5"/>
      <c r="B440" s="13" t="s">
        <v>457</v>
      </c>
      <c r="C440" s="4" t="s">
        <v>401</v>
      </c>
      <c r="D440" s="2" t="s">
        <v>149</v>
      </c>
      <c r="E440" s="2" t="s">
        <v>472</v>
      </c>
      <c r="F440" s="5" t="s">
        <v>175</v>
      </c>
      <c r="G440" s="6">
        <v>122067.2</v>
      </c>
      <c r="H440" s="6">
        <v>119340.9</v>
      </c>
      <c r="I440" s="6">
        <v>88650.4</v>
      </c>
    </row>
    <row r="441" spans="1:9" s="8" customFormat="1" ht="27.75" customHeight="1">
      <c r="A441" s="5"/>
      <c r="B441" s="21" t="s">
        <v>257</v>
      </c>
      <c r="C441" s="4"/>
      <c r="D441" s="2"/>
      <c r="E441" s="2"/>
      <c r="F441" s="5"/>
      <c r="G441" s="27">
        <v>40</v>
      </c>
      <c r="H441" s="128">
        <v>40</v>
      </c>
      <c r="I441" s="128">
        <v>40</v>
      </c>
    </row>
    <row r="442" spans="1:9" s="8" customFormat="1" ht="94.5" customHeight="1">
      <c r="A442" s="5"/>
      <c r="B442" s="13" t="s">
        <v>458</v>
      </c>
      <c r="C442" s="14" t="s">
        <v>401</v>
      </c>
      <c r="D442" s="71" t="s">
        <v>149</v>
      </c>
      <c r="E442" s="10" t="s">
        <v>473</v>
      </c>
      <c r="F442" s="71" t="s">
        <v>175</v>
      </c>
      <c r="G442" s="120">
        <v>5513</v>
      </c>
      <c r="H442" s="120">
        <v>5513</v>
      </c>
      <c r="I442" s="120">
        <v>5513</v>
      </c>
    </row>
    <row r="443" spans="1:9" s="8" customFormat="1" ht="87.75" customHeight="1">
      <c r="A443" s="5"/>
      <c r="B443" s="13" t="s">
        <v>811</v>
      </c>
      <c r="C443" s="4" t="s">
        <v>401</v>
      </c>
      <c r="D443" s="2" t="s">
        <v>149</v>
      </c>
      <c r="E443" s="2" t="s">
        <v>474</v>
      </c>
      <c r="F443" s="5" t="s">
        <v>175</v>
      </c>
      <c r="G443" s="6">
        <v>22647.6</v>
      </c>
      <c r="H443" s="6">
        <v>22179</v>
      </c>
      <c r="I443" s="6">
        <v>21398.1</v>
      </c>
    </row>
    <row r="444" spans="1:9" s="8" customFormat="1" ht="54" customHeight="1">
      <c r="A444" s="5"/>
      <c r="B444" s="13" t="s">
        <v>459</v>
      </c>
      <c r="C444" s="4" t="s">
        <v>401</v>
      </c>
      <c r="D444" s="2" t="s">
        <v>149</v>
      </c>
      <c r="E444" s="2" t="s">
        <v>685</v>
      </c>
      <c r="F444" s="5" t="s">
        <v>175</v>
      </c>
      <c r="G444" s="6">
        <f>SUM(G446:G447)</f>
        <v>0</v>
      </c>
      <c r="H444" s="6">
        <f>SUM(H446:H447)</f>
        <v>0</v>
      </c>
      <c r="I444" s="6">
        <f>SUM(I446:I447)</f>
        <v>0</v>
      </c>
    </row>
    <row r="445" spans="1:9" s="8" customFormat="1" ht="12.75">
      <c r="A445" s="5"/>
      <c r="B445" s="13" t="s">
        <v>144</v>
      </c>
      <c r="C445" s="4"/>
      <c r="D445" s="2"/>
      <c r="E445" s="2"/>
      <c r="F445" s="5"/>
      <c r="G445" s="6"/>
      <c r="H445" s="125"/>
      <c r="I445" s="125"/>
    </row>
    <row r="446" spans="1:9" s="8" customFormat="1" ht="12.75">
      <c r="A446" s="5"/>
      <c r="B446" s="13" t="s">
        <v>217</v>
      </c>
      <c r="C446" s="4" t="s">
        <v>401</v>
      </c>
      <c r="D446" s="2" t="s">
        <v>149</v>
      </c>
      <c r="E446" s="2" t="s">
        <v>683</v>
      </c>
      <c r="F446" s="5" t="s">
        <v>175</v>
      </c>
      <c r="G446" s="123"/>
      <c r="H446" s="123"/>
      <c r="I446" s="123"/>
    </row>
    <row r="447" spans="1:9" s="8" customFormat="1" ht="12.75">
      <c r="A447" s="5"/>
      <c r="B447" s="13" t="s">
        <v>298</v>
      </c>
      <c r="C447" s="4" t="s">
        <v>401</v>
      </c>
      <c r="D447" s="2" t="s">
        <v>149</v>
      </c>
      <c r="E447" s="2" t="s">
        <v>684</v>
      </c>
      <c r="F447" s="5" t="s">
        <v>175</v>
      </c>
      <c r="G447" s="123"/>
      <c r="H447" s="123"/>
      <c r="I447" s="123"/>
    </row>
    <row r="448" spans="1:9" s="8" customFormat="1" ht="45" customHeight="1">
      <c r="A448" s="5"/>
      <c r="B448" s="13" t="s">
        <v>879</v>
      </c>
      <c r="C448" s="4" t="s">
        <v>401</v>
      </c>
      <c r="D448" s="2" t="s">
        <v>149</v>
      </c>
      <c r="E448" s="2" t="s">
        <v>850</v>
      </c>
      <c r="F448" s="5" t="s">
        <v>146</v>
      </c>
      <c r="G448" s="123">
        <f>SUM(G450,G453)</f>
        <v>1720.7</v>
      </c>
      <c r="H448" s="123">
        <f>SUM(H450,H453)</f>
        <v>1720.7</v>
      </c>
      <c r="I448" s="123">
        <f>SUM(I450,I453)</f>
        <v>1720.7</v>
      </c>
    </row>
    <row r="449" spans="1:9" s="8" customFormat="1" ht="12.75">
      <c r="A449" s="5"/>
      <c r="B449" s="13" t="s">
        <v>144</v>
      </c>
      <c r="C449" s="4"/>
      <c r="D449" s="2"/>
      <c r="E449" s="2"/>
      <c r="F449" s="5"/>
      <c r="G449" s="123"/>
      <c r="H449" s="123"/>
      <c r="I449" s="123"/>
    </row>
    <row r="450" spans="1:9" s="8" customFormat="1" ht="12.75">
      <c r="A450" s="5"/>
      <c r="B450" s="17" t="s">
        <v>217</v>
      </c>
      <c r="C450" s="4" t="s">
        <v>401</v>
      </c>
      <c r="D450" s="2" t="s">
        <v>149</v>
      </c>
      <c r="E450" s="2" t="s">
        <v>848</v>
      </c>
      <c r="F450" s="5" t="s">
        <v>146</v>
      </c>
      <c r="G450" s="123">
        <f>SUM(G451:G452)</f>
        <v>1497</v>
      </c>
      <c r="H450" s="123">
        <f>SUM(H451:H452)</f>
        <v>1497</v>
      </c>
      <c r="I450" s="123">
        <f>SUM(I451:I452)</f>
        <v>1497</v>
      </c>
    </row>
    <row r="451" spans="1:9" s="8" customFormat="1" ht="12.75">
      <c r="A451" s="5"/>
      <c r="B451" s="17" t="s">
        <v>626</v>
      </c>
      <c r="C451" s="4" t="s">
        <v>401</v>
      </c>
      <c r="D451" s="2" t="s">
        <v>149</v>
      </c>
      <c r="E451" s="2" t="s">
        <v>848</v>
      </c>
      <c r="F451" s="5" t="s">
        <v>175</v>
      </c>
      <c r="G451" s="123">
        <v>1389.4</v>
      </c>
      <c r="H451" s="123">
        <v>1389.4</v>
      </c>
      <c r="I451" s="123">
        <v>1389.4</v>
      </c>
    </row>
    <row r="452" spans="1:9" s="8" customFormat="1" ht="21">
      <c r="A452" s="5"/>
      <c r="B452" s="13" t="s">
        <v>849</v>
      </c>
      <c r="C452" s="4" t="s">
        <v>401</v>
      </c>
      <c r="D452" s="2" t="s">
        <v>149</v>
      </c>
      <c r="E452" s="2" t="s">
        <v>848</v>
      </c>
      <c r="F452" s="5" t="s">
        <v>175</v>
      </c>
      <c r="G452" s="123">
        <v>107.6</v>
      </c>
      <c r="H452" s="123">
        <v>107.6</v>
      </c>
      <c r="I452" s="123">
        <v>107.6</v>
      </c>
    </row>
    <row r="453" spans="1:9" s="8" customFormat="1" ht="12.75">
      <c r="A453" s="5"/>
      <c r="B453" s="17" t="s">
        <v>298</v>
      </c>
      <c r="C453" s="4" t="s">
        <v>401</v>
      </c>
      <c r="D453" s="2" t="s">
        <v>149</v>
      </c>
      <c r="E453" s="2" t="s">
        <v>851</v>
      </c>
      <c r="F453" s="5" t="s">
        <v>146</v>
      </c>
      <c r="G453" s="123">
        <f>SUM(G454:G455)</f>
        <v>223.7</v>
      </c>
      <c r="H453" s="123">
        <f>SUM(H454:H455)</f>
        <v>223.7</v>
      </c>
      <c r="I453" s="123">
        <f>SUM(I454:I455)</f>
        <v>223.7</v>
      </c>
    </row>
    <row r="454" spans="1:9" s="8" customFormat="1" ht="12.75">
      <c r="A454" s="5"/>
      <c r="B454" s="17" t="s">
        <v>626</v>
      </c>
      <c r="C454" s="4" t="s">
        <v>401</v>
      </c>
      <c r="D454" s="2" t="s">
        <v>149</v>
      </c>
      <c r="E454" s="2" t="s">
        <v>851</v>
      </c>
      <c r="F454" s="5" t="s">
        <v>175</v>
      </c>
      <c r="G454" s="123">
        <v>207.6</v>
      </c>
      <c r="H454" s="123">
        <v>207.6</v>
      </c>
      <c r="I454" s="123">
        <v>207.6</v>
      </c>
    </row>
    <row r="455" spans="1:9" s="8" customFormat="1" ht="21">
      <c r="A455" s="5"/>
      <c r="B455" s="13" t="s">
        <v>849</v>
      </c>
      <c r="C455" s="4" t="s">
        <v>401</v>
      </c>
      <c r="D455" s="2" t="s">
        <v>149</v>
      </c>
      <c r="E455" s="2" t="s">
        <v>851</v>
      </c>
      <c r="F455" s="5" t="s">
        <v>175</v>
      </c>
      <c r="G455" s="123">
        <v>16.1</v>
      </c>
      <c r="H455" s="123">
        <v>16.1</v>
      </c>
      <c r="I455" s="123">
        <v>16.1</v>
      </c>
    </row>
    <row r="456" spans="1:9" s="8" customFormat="1" ht="60" customHeight="1">
      <c r="A456" s="5"/>
      <c r="B456" s="13" t="s">
        <v>764</v>
      </c>
      <c r="C456" s="4" t="s">
        <v>401</v>
      </c>
      <c r="D456" s="2" t="s">
        <v>149</v>
      </c>
      <c r="E456" s="10" t="s">
        <v>763</v>
      </c>
      <c r="F456" s="5" t="s">
        <v>175</v>
      </c>
      <c r="G456" s="6">
        <f>SUM(G458:G460)</f>
        <v>2236.1000000000004</v>
      </c>
      <c r="H456" s="6">
        <f>SUM(H458:H460)</f>
        <v>0</v>
      </c>
      <c r="I456" s="6">
        <f>SUM(I458:I460)</f>
        <v>0</v>
      </c>
    </row>
    <row r="457" spans="1:9" s="8" customFormat="1" ht="12.75">
      <c r="A457" s="5"/>
      <c r="B457" s="13" t="s">
        <v>144</v>
      </c>
      <c r="C457" s="4"/>
      <c r="D457" s="2"/>
      <c r="E457" s="10"/>
      <c r="F457" s="5"/>
      <c r="G457" s="6"/>
      <c r="H457" s="124"/>
      <c r="I457" s="124"/>
    </row>
    <row r="458" spans="1:9" s="8" customFormat="1" ht="12.75">
      <c r="A458" s="5"/>
      <c r="B458" s="13" t="s">
        <v>216</v>
      </c>
      <c r="C458" s="4" t="s">
        <v>401</v>
      </c>
      <c r="D458" s="2" t="s">
        <v>149</v>
      </c>
      <c r="E458" s="10" t="s">
        <v>763</v>
      </c>
      <c r="F458" s="5" t="s">
        <v>175</v>
      </c>
      <c r="G458" s="123">
        <v>2169.4</v>
      </c>
      <c r="H458" s="123"/>
      <c r="I458" s="123"/>
    </row>
    <row r="459" spans="1:9" s="8" customFormat="1" ht="12.75">
      <c r="A459" s="5"/>
      <c r="B459" s="13" t="s">
        <v>217</v>
      </c>
      <c r="C459" s="4" t="s">
        <v>401</v>
      </c>
      <c r="D459" s="2" t="s">
        <v>149</v>
      </c>
      <c r="E459" s="10" t="s">
        <v>763</v>
      </c>
      <c r="F459" s="5" t="s">
        <v>175</v>
      </c>
      <c r="G459" s="123">
        <v>44.3</v>
      </c>
      <c r="H459" s="123"/>
      <c r="I459" s="123"/>
    </row>
    <row r="460" spans="1:9" s="8" customFormat="1" ht="12.75">
      <c r="A460" s="5"/>
      <c r="B460" s="13" t="s">
        <v>421</v>
      </c>
      <c r="C460" s="4" t="s">
        <v>401</v>
      </c>
      <c r="D460" s="2" t="s">
        <v>149</v>
      </c>
      <c r="E460" s="10" t="s">
        <v>763</v>
      </c>
      <c r="F460" s="5" t="s">
        <v>175</v>
      </c>
      <c r="G460" s="123">
        <v>22.4</v>
      </c>
      <c r="H460" s="123"/>
      <c r="I460" s="123"/>
    </row>
    <row r="461" spans="1:9" s="8" customFormat="1" ht="50.25" customHeight="1">
      <c r="A461" s="5"/>
      <c r="B461" s="13" t="s">
        <v>765</v>
      </c>
      <c r="C461" s="4" t="s">
        <v>401</v>
      </c>
      <c r="D461" s="2" t="s">
        <v>149</v>
      </c>
      <c r="E461" s="10" t="s">
        <v>766</v>
      </c>
      <c r="F461" s="5" t="s">
        <v>175</v>
      </c>
      <c r="G461" s="6">
        <f>SUM(G463:G465)</f>
        <v>1850.1</v>
      </c>
      <c r="H461" s="6">
        <f>SUM(H463:H465)</f>
        <v>0</v>
      </c>
      <c r="I461" s="6">
        <f>SUM(I463:I465)</f>
        <v>0</v>
      </c>
    </row>
    <row r="462" spans="1:9" s="8" customFormat="1" ht="12.75">
      <c r="A462" s="5"/>
      <c r="B462" s="13" t="s">
        <v>144</v>
      </c>
      <c r="C462" s="4"/>
      <c r="D462" s="2"/>
      <c r="E462" s="10"/>
      <c r="F462" s="5"/>
      <c r="G462" s="6"/>
      <c r="H462" s="122"/>
      <c r="I462" s="122"/>
    </row>
    <row r="463" spans="1:9" s="8" customFormat="1" ht="12.75">
      <c r="A463" s="5"/>
      <c r="B463" s="13" t="s">
        <v>216</v>
      </c>
      <c r="C463" s="4" t="s">
        <v>401</v>
      </c>
      <c r="D463" s="2" t="s">
        <v>149</v>
      </c>
      <c r="E463" s="10" t="s">
        <v>766</v>
      </c>
      <c r="F463" s="5" t="s">
        <v>175</v>
      </c>
      <c r="G463" s="6">
        <v>1795</v>
      </c>
      <c r="H463" s="6"/>
      <c r="I463" s="123"/>
    </row>
    <row r="464" spans="1:9" s="8" customFormat="1" ht="12.75">
      <c r="A464" s="5"/>
      <c r="B464" s="13" t="s">
        <v>217</v>
      </c>
      <c r="C464" s="4" t="s">
        <v>401</v>
      </c>
      <c r="D464" s="2" t="s">
        <v>149</v>
      </c>
      <c r="E464" s="10" t="s">
        <v>766</v>
      </c>
      <c r="F464" s="5" t="s">
        <v>175</v>
      </c>
      <c r="G464" s="6">
        <v>36.6</v>
      </c>
      <c r="H464" s="6"/>
      <c r="I464" s="123"/>
    </row>
    <row r="465" spans="1:9" s="8" customFormat="1" ht="12.75">
      <c r="A465" s="5"/>
      <c r="B465" s="13" t="s">
        <v>421</v>
      </c>
      <c r="C465" s="4" t="s">
        <v>401</v>
      </c>
      <c r="D465" s="2" t="s">
        <v>149</v>
      </c>
      <c r="E465" s="10" t="s">
        <v>766</v>
      </c>
      <c r="F465" s="5" t="s">
        <v>175</v>
      </c>
      <c r="G465" s="6">
        <v>18.5</v>
      </c>
      <c r="H465" s="6"/>
      <c r="I465" s="123"/>
    </row>
    <row r="466" spans="1:9" s="8" customFormat="1" ht="62.25" customHeight="1">
      <c r="A466" s="5"/>
      <c r="B466" s="13" t="s">
        <v>890</v>
      </c>
      <c r="C466" s="4" t="s">
        <v>401</v>
      </c>
      <c r="D466" s="2" t="s">
        <v>149</v>
      </c>
      <c r="E466" s="10" t="s">
        <v>889</v>
      </c>
      <c r="F466" s="5" t="s">
        <v>146</v>
      </c>
      <c r="G466" s="6">
        <f>SUM(G468:G470)</f>
        <v>0</v>
      </c>
      <c r="H466" s="6"/>
      <c r="I466" s="123"/>
    </row>
    <row r="467" spans="1:9" s="8" customFormat="1" ht="12.75">
      <c r="A467" s="5"/>
      <c r="B467" s="13" t="s">
        <v>144</v>
      </c>
      <c r="C467" s="4"/>
      <c r="D467" s="2"/>
      <c r="E467" s="10"/>
      <c r="F467" s="5"/>
      <c r="G467" s="6"/>
      <c r="H467" s="6"/>
      <c r="I467" s="123"/>
    </row>
    <row r="468" spans="1:9" s="8" customFormat="1" ht="12.75">
      <c r="A468" s="5"/>
      <c r="B468" s="13" t="s">
        <v>216</v>
      </c>
      <c r="C468" s="4" t="s">
        <v>401</v>
      </c>
      <c r="D468" s="2" t="s">
        <v>149</v>
      </c>
      <c r="E468" s="10" t="s">
        <v>889</v>
      </c>
      <c r="F468" s="5" t="s">
        <v>175</v>
      </c>
      <c r="G468" s="6"/>
      <c r="H468" s="6"/>
      <c r="I468" s="123"/>
    </row>
    <row r="469" spans="1:9" s="8" customFormat="1" ht="12.75">
      <c r="A469" s="5"/>
      <c r="B469" s="13" t="s">
        <v>217</v>
      </c>
      <c r="C469" s="4" t="s">
        <v>401</v>
      </c>
      <c r="D469" s="2" t="s">
        <v>149</v>
      </c>
      <c r="E469" s="10" t="s">
        <v>889</v>
      </c>
      <c r="F469" s="5" t="s">
        <v>175</v>
      </c>
      <c r="G469" s="6"/>
      <c r="H469" s="6"/>
      <c r="I469" s="123"/>
    </row>
    <row r="470" spans="1:9" s="8" customFormat="1" ht="12.75">
      <c r="A470" s="5"/>
      <c r="B470" s="13" t="s">
        <v>421</v>
      </c>
      <c r="C470" s="4" t="s">
        <v>401</v>
      </c>
      <c r="D470" s="2" t="s">
        <v>149</v>
      </c>
      <c r="E470" s="10" t="s">
        <v>889</v>
      </c>
      <c r="F470" s="5" t="s">
        <v>175</v>
      </c>
      <c r="G470" s="6"/>
      <c r="H470" s="6"/>
      <c r="I470" s="123"/>
    </row>
    <row r="471" spans="1:9" s="8" customFormat="1" ht="42" customHeight="1">
      <c r="A471" s="5"/>
      <c r="B471" s="13" t="s">
        <v>768</v>
      </c>
      <c r="C471" s="4" t="s">
        <v>401</v>
      </c>
      <c r="D471" s="2" t="s">
        <v>149</v>
      </c>
      <c r="E471" s="2" t="s">
        <v>767</v>
      </c>
      <c r="F471" s="5" t="s">
        <v>175</v>
      </c>
      <c r="G471" s="6">
        <f>SUM(G473:G475)</f>
        <v>10541.2</v>
      </c>
      <c r="H471" s="6">
        <f>SUM(H473:H475)</f>
        <v>0</v>
      </c>
      <c r="I471" s="6">
        <f>SUM(I473:I475)</f>
        <v>0</v>
      </c>
    </row>
    <row r="472" spans="1:9" s="8" customFormat="1" ht="12.75">
      <c r="A472" s="5"/>
      <c r="B472" s="13" t="s">
        <v>144</v>
      </c>
      <c r="C472" s="4"/>
      <c r="D472" s="2"/>
      <c r="E472" s="2"/>
      <c r="F472" s="5"/>
      <c r="G472" s="6"/>
      <c r="H472" s="125"/>
      <c r="I472" s="125"/>
    </row>
    <row r="473" spans="1:9" s="8" customFormat="1" ht="12.75">
      <c r="A473" s="5"/>
      <c r="B473" s="13" t="s">
        <v>216</v>
      </c>
      <c r="C473" s="4" t="s">
        <v>401</v>
      </c>
      <c r="D473" s="2" t="s">
        <v>149</v>
      </c>
      <c r="E473" s="2" t="s">
        <v>767</v>
      </c>
      <c r="F473" s="5" t="s">
        <v>175</v>
      </c>
      <c r="G473" s="123">
        <v>10227</v>
      </c>
      <c r="H473" s="123"/>
      <c r="I473" s="123"/>
    </row>
    <row r="474" spans="1:9" s="8" customFormat="1" ht="12.75">
      <c r="A474" s="5"/>
      <c r="B474" s="13" t="s">
        <v>217</v>
      </c>
      <c r="C474" s="4" t="s">
        <v>401</v>
      </c>
      <c r="D474" s="2" t="s">
        <v>149</v>
      </c>
      <c r="E474" s="2" t="s">
        <v>767</v>
      </c>
      <c r="F474" s="5" t="s">
        <v>175</v>
      </c>
      <c r="G474" s="123">
        <v>208.7</v>
      </c>
      <c r="H474" s="123"/>
      <c r="I474" s="123"/>
    </row>
    <row r="475" spans="1:9" s="8" customFormat="1" ht="12.75">
      <c r="A475" s="5"/>
      <c r="B475" s="13" t="s">
        <v>298</v>
      </c>
      <c r="C475" s="4" t="s">
        <v>401</v>
      </c>
      <c r="D475" s="2" t="s">
        <v>149</v>
      </c>
      <c r="E475" s="2" t="s">
        <v>767</v>
      </c>
      <c r="F475" s="5" t="s">
        <v>175</v>
      </c>
      <c r="G475" s="123">
        <v>105.5</v>
      </c>
      <c r="H475" s="123"/>
      <c r="I475" s="123"/>
    </row>
    <row r="476" spans="1:9" s="8" customFormat="1" ht="41.25">
      <c r="A476" s="5"/>
      <c r="B476" s="13" t="s">
        <v>843</v>
      </c>
      <c r="C476" s="4" t="s">
        <v>401</v>
      </c>
      <c r="D476" s="2" t="s">
        <v>149</v>
      </c>
      <c r="E476" s="2" t="s">
        <v>842</v>
      </c>
      <c r="F476" s="5" t="s">
        <v>146</v>
      </c>
      <c r="G476" s="6">
        <f>SUM(G478:G479)</f>
        <v>2630.2</v>
      </c>
      <c r="H476" s="6">
        <f>SUM(H478:H479)</f>
        <v>2630.2</v>
      </c>
      <c r="I476" s="6">
        <f>SUM(I478:I479)</f>
        <v>2660.2999999999997</v>
      </c>
    </row>
    <row r="477" spans="1:9" s="8" customFormat="1" ht="12.75">
      <c r="A477" s="5"/>
      <c r="B477" s="13" t="s">
        <v>144</v>
      </c>
      <c r="C477" s="4"/>
      <c r="D477" s="2"/>
      <c r="E477" s="2"/>
      <c r="F477" s="5"/>
      <c r="G477" s="6"/>
      <c r="H477" s="123"/>
      <c r="I477" s="123"/>
    </row>
    <row r="478" spans="1:9" s="8" customFormat="1" ht="26.25" customHeight="1">
      <c r="A478" s="5"/>
      <c r="B478" s="13" t="s">
        <v>840</v>
      </c>
      <c r="C478" s="4" t="s">
        <v>401</v>
      </c>
      <c r="D478" s="2" t="s">
        <v>149</v>
      </c>
      <c r="E478" s="2" t="s">
        <v>842</v>
      </c>
      <c r="F478" s="5" t="s">
        <v>175</v>
      </c>
      <c r="G478" s="123">
        <v>2577.6</v>
      </c>
      <c r="H478" s="123">
        <v>2577.6</v>
      </c>
      <c r="I478" s="123">
        <v>2607.1</v>
      </c>
    </row>
    <row r="479" spans="1:9" s="8" customFormat="1" ht="12.75">
      <c r="A479" s="5"/>
      <c r="B479" s="13" t="s">
        <v>841</v>
      </c>
      <c r="C479" s="4" t="s">
        <v>401</v>
      </c>
      <c r="D479" s="2" t="s">
        <v>149</v>
      </c>
      <c r="E479" s="2" t="s">
        <v>842</v>
      </c>
      <c r="F479" s="5" t="s">
        <v>175</v>
      </c>
      <c r="G479" s="123">
        <v>52.6</v>
      </c>
      <c r="H479" s="123">
        <v>52.6</v>
      </c>
      <c r="I479" s="123">
        <v>53.2</v>
      </c>
    </row>
    <row r="480" spans="1:9" s="8" customFormat="1" ht="29.25" customHeight="1">
      <c r="A480" s="5"/>
      <c r="B480" s="117" t="s">
        <v>482</v>
      </c>
      <c r="C480" s="76" t="s">
        <v>401</v>
      </c>
      <c r="D480" s="133" t="s">
        <v>149</v>
      </c>
      <c r="E480" s="133" t="s">
        <v>485</v>
      </c>
      <c r="F480" s="133" t="s">
        <v>146</v>
      </c>
      <c r="G480" s="134">
        <f>SUM(G481)</f>
        <v>5714</v>
      </c>
      <c r="H480" s="134">
        <f>SUM(H481)</f>
        <v>5714</v>
      </c>
      <c r="I480" s="134">
        <f>SUM(I481)</f>
        <v>5714</v>
      </c>
    </row>
    <row r="481" spans="1:9" s="8" customFormat="1" ht="75.75" customHeight="1">
      <c r="A481" s="5"/>
      <c r="B481" s="17" t="s">
        <v>773</v>
      </c>
      <c r="C481" s="4" t="s">
        <v>401</v>
      </c>
      <c r="D481" s="2" t="s">
        <v>149</v>
      </c>
      <c r="E481" s="2" t="s">
        <v>507</v>
      </c>
      <c r="F481" s="5" t="s">
        <v>201</v>
      </c>
      <c r="G481" s="6">
        <f>SUM(G483)</f>
        <v>5714</v>
      </c>
      <c r="H481" s="6">
        <f>SUM(H483)</f>
        <v>5714</v>
      </c>
      <c r="I481" s="6">
        <f>SUM(I483)</f>
        <v>5714</v>
      </c>
    </row>
    <row r="482" spans="1:9" s="8" customFormat="1" ht="12.75">
      <c r="A482" s="5"/>
      <c r="B482" s="83" t="s">
        <v>144</v>
      </c>
      <c r="C482" s="4"/>
      <c r="D482" s="2"/>
      <c r="E482" s="2"/>
      <c r="F482" s="5"/>
      <c r="G482" s="6"/>
      <c r="H482" s="118"/>
      <c r="I482" s="118"/>
    </row>
    <row r="483" spans="1:9" s="8" customFormat="1" ht="24.75" customHeight="1">
      <c r="A483" s="5"/>
      <c r="B483" s="17" t="s">
        <v>334</v>
      </c>
      <c r="C483" s="4" t="s">
        <v>401</v>
      </c>
      <c r="D483" s="2" t="s">
        <v>149</v>
      </c>
      <c r="E483" s="2" t="s">
        <v>507</v>
      </c>
      <c r="F483" s="5" t="s">
        <v>201</v>
      </c>
      <c r="G483" s="6">
        <v>5714</v>
      </c>
      <c r="H483" s="6">
        <v>5714</v>
      </c>
      <c r="I483" s="6">
        <v>5714</v>
      </c>
    </row>
    <row r="484" spans="1:9" s="8" customFormat="1" ht="30.75" customHeight="1">
      <c r="A484" s="5"/>
      <c r="B484" s="117" t="s">
        <v>490</v>
      </c>
      <c r="C484" s="76" t="s">
        <v>401</v>
      </c>
      <c r="D484" s="62" t="s">
        <v>149</v>
      </c>
      <c r="E484" s="62" t="s">
        <v>498</v>
      </c>
      <c r="F484" s="63" t="s">
        <v>146</v>
      </c>
      <c r="G484" s="64">
        <f>SUM(G485,G490,G494)</f>
        <v>43135.4</v>
      </c>
      <c r="H484" s="64">
        <f>SUM(H485,H490,H494)</f>
        <v>38189.7</v>
      </c>
      <c r="I484" s="64">
        <f>SUM(I485,I490,I494)</f>
        <v>37085.9</v>
      </c>
    </row>
    <row r="485" spans="1:9" s="8" customFormat="1" ht="39.75" customHeight="1">
      <c r="A485" s="5"/>
      <c r="B485" s="13" t="s">
        <v>593</v>
      </c>
      <c r="C485" s="4" t="s">
        <v>401</v>
      </c>
      <c r="D485" s="2" t="s">
        <v>149</v>
      </c>
      <c r="E485" s="2" t="s">
        <v>582</v>
      </c>
      <c r="F485" s="5" t="s">
        <v>146</v>
      </c>
      <c r="G485" s="24">
        <f>SUM(G487:G489)</f>
        <v>31505.700000000004</v>
      </c>
      <c r="H485" s="24">
        <f>SUM(H487:H489)</f>
        <v>30664.5</v>
      </c>
      <c r="I485" s="24">
        <f>SUM(I487:I489)</f>
        <v>29587.700000000004</v>
      </c>
    </row>
    <row r="486" spans="1:9" s="8" customFormat="1" ht="15" customHeight="1">
      <c r="A486" s="5"/>
      <c r="B486" s="13" t="s">
        <v>144</v>
      </c>
      <c r="C486" s="4"/>
      <c r="D486" s="2"/>
      <c r="E486" s="2"/>
      <c r="F486" s="5"/>
      <c r="G486" s="24"/>
      <c r="H486" s="24"/>
      <c r="I486" s="24"/>
    </row>
    <row r="487" spans="1:9" s="8" customFormat="1" ht="15.75" customHeight="1">
      <c r="A487" s="5"/>
      <c r="B487" s="13" t="s">
        <v>301</v>
      </c>
      <c r="C487" s="4" t="s">
        <v>401</v>
      </c>
      <c r="D487" s="2" t="s">
        <v>149</v>
      </c>
      <c r="E487" s="2" t="s">
        <v>582</v>
      </c>
      <c r="F487" s="5" t="s">
        <v>175</v>
      </c>
      <c r="G487" s="24">
        <v>27724.9</v>
      </c>
      <c r="H487" s="24">
        <v>26371.5</v>
      </c>
      <c r="I487" s="24">
        <v>24261.9</v>
      </c>
    </row>
    <row r="488" spans="1:9" s="8" customFormat="1" ht="18" customHeight="1">
      <c r="A488" s="5"/>
      <c r="B488" s="13" t="s">
        <v>302</v>
      </c>
      <c r="C488" s="4" t="s">
        <v>401</v>
      </c>
      <c r="D488" s="2" t="s">
        <v>149</v>
      </c>
      <c r="E488" s="2" t="s">
        <v>582</v>
      </c>
      <c r="F488" s="5" t="s">
        <v>175</v>
      </c>
      <c r="G488" s="24">
        <v>1890.4</v>
      </c>
      <c r="H488" s="24">
        <v>2146.5</v>
      </c>
      <c r="I488" s="24">
        <v>2662.9</v>
      </c>
    </row>
    <row r="489" spans="1:9" s="8" customFormat="1" ht="15" customHeight="1">
      <c r="A489" s="5"/>
      <c r="B489" s="13" t="s">
        <v>298</v>
      </c>
      <c r="C489" s="4" t="s">
        <v>401</v>
      </c>
      <c r="D489" s="2" t="s">
        <v>149</v>
      </c>
      <c r="E489" s="2" t="s">
        <v>582</v>
      </c>
      <c r="F489" s="5" t="s">
        <v>175</v>
      </c>
      <c r="G489" s="24">
        <v>1890.4</v>
      </c>
      <c r="H489" s="24">
        <v>2146.5</v>
      </c>
      <c r="I489" s="24">
        <v>2662.9</v>
      </c>
    </row>
    <row r="490" spans="1:9" s="8" customFormat="1" ht="97.5" customHeight="1">
      <c r="A490" s="5"/>
      <c r="B490" s="19" t="s">
        <v>583</v>
      </c>
      <c r="C490" s="4" t="s">
        <v>401</v>
      </c>
      <c r="D490" s="2" t="s">
        <v>149</v>
      </c>
      <c r="E490" s="2" t="s">
        <v>585</v>
      </c>
      <c r="F490" s="5" t="s">
        <v>175</v>
      </c>
      <c r="G490" s="24">
        <f>SUM(G492:G493)</f>
        <v>794.8</v>
      </c>
      <c r="H490" s="24">
        <f>SUM(H492:H493)</f>
        <v>863.1</v>
      </c>
      <c r="I490" s="24">
        <f>SUM(I492:I493)</f>
        <v>836.1</v>
      </c>
    </row>
    <row r="491" spans="1:9" s="8" customFormat="1" ht="12.75">
      <c r="A491" s="5"/>
      <c r="B491" s="19" t="s">
        <v>144</v>
      </c>
      <c r="C491" s="4"/>
      <c r="D491" s="2"/>
      <c r="E491" s="2"/>
      <c r="F491" s="5"/>
      <c r="G491" s="24"/>
      <c r="H491" s="131"/>
      <c r="I491" s="131"/>
    </row>
    <row r="492" spans="1:9" s="8" customFormat="1" ht="17.25" customHeight="1">
      <c r="A492" s="5"/>
      <c r="B492" s="13" t="s">
        <v>217</v>
      </c>
      <c r="C492" s="4" t="s">
        <v>401</v>
      </c>
      <c r="D492" s="2" t="s">
        <v>149</v>
      </c>
      <c r="E492" s="2" t="s">
        <v>502</v>
      </c>
      <c r="F492" s="5" t="s">
        <v>175</v>
      </c>
      <c r="G492" s="24">
        <v>691</v>
      </c>
      <c r="H492" s="123">
        <v>751</v>
      </c>
      <c r="I492" s="123">
        <v>727</v>
      </c>
    </row>
    <row r="493" spans="1:9" s="8" customFormat="1" ht="18.75" customHeight="1">
      <c r="A493" s="5"/>
      <c r="B493" s="13" t="s">
        <v>298</v>
      </c>
      <c r="C493" s="4" t="s">
        <v>401</v>
      </c>
      <c r="D493" s="2" t="s">
        <v>149</v>
      </c>
      <c r="E493" s="2" t="s">
        <v>584</v>
      </c>
      <c r="F493" s="5" t="s">
        <v>175</v>
      </c>
      <c r="G493" s="24">
        <v>103.8</v>
      </c>
      <c r="H493" s="123">
        <v>112.1</v>
      </c>
      <c r="I493" s="123">
        <v>109.1</v>
      </c>
    </row>
    <row r="494" spans="1:9" s="8" customFormat="1" ht="18" customHeight="1">
      <c r="A494" s="5"/>
      <c r="B494" s="19" t="s">
        <v>586</v>
      </c>
      <c r="C494" s="4" t="s">
        <v>401</v>
      </c>
      <c r="D494" s="2" t="s">
        <v>149</v>
      </c>
      <c r="E494" s="2" t="s">
        <v>503</v>
      </c>
      <c r="F494" s="5" t="s">
        <v>146</v>
      </c>
      <c r="G494" s="24">
        <f>SUM(G496:G497)</f>
        <v>10834.9</v>
      </c>
      <c r="H494" s="24">
        <f>SUM(H496:H497)</f>
        <v>6662.099999999999</v>
      </c>
      <c r="I494" s="24">
        <f>SUM(I496:I497)</f>
        <v>6662.099999999999</v>
      </c>
    </row>
    <row r="495" spans="1:9" s="8" customFormat="1" ht="15" customHeight="1">
      <c r="A495" s="5"/>
      <c r="B495" s="19" t="s">
        <v>144</v>
      </c>
      <c r="C495" s="4"/>
      <c r="D495" s="2"/>
      <c r="E495" s="2"/>
      <c r="F495" s="5"/>
      <c r="G495" s="24"/>
      <c r="H495" s="123"/>
      <c r="I495" s="123"/>
    </row>
    <row r="496" spans="1:9" s="8" customFormat="1" ht="12.75">
      <c r="A496" s="193"/>
      <c r="B496" s="204" t="s">
        <v>220</v>
      </c>
      <c r="C496" s="191" t="s">
        <v>401</v>
      </c>
      <c r="D496" s="189" t="s">
        <v>149</v>
      </c>
      <c r="E496" s="189" t="s">
        <v>506</v>
      </c>
      <c r="F496" s="5" t="s">
        <v>201</v>
      </c>
      <c r="G496" s="24">
        <v>509.9</v>
      </c>
      <c r="H496" s="24">
        <v>209.9</v>
      </c>
      <c r="I496" s="24">
        <v>209.9</v>
      </c>
    </row>
    <row r="497" spans="1:9" s="8" customFormat="1" ht="12.75">
      <c r="A497" s="194"/>
      <c r="B497" s="205"/>
      <c r="C497" s="192"/>
      <c r="D497" s="190"/>
      <c r="E497" s="190"/>
      <c r="F497" s="5" t="s">
        <v>175</v>
      </c>
      <c r="G497" s="24">
        <v>10325</v>
      </c>
      <c r="H497" s="24">
        <v>6452.2</v>
      </c>
      <c r="I497" s="24">
        <v>6452.2</v>
      </c>
    </row>
    <row r="498" spans="1:9" s="8" customFormat="1" ht="24" customHeight="1">
      <c r="A498" s="5"/>
      <c r="B498" s="13" t="s">
        <v>538</v>
      </c>
      <c r="C498" s="4" t="s">
        <v>401</v>
      </c>
      <c r="D498" s="2" t="s">
        <v>354</v>
      </c>
      <c r="E498" s="2" t="s">
        <v>367</v>
      </c>
      <c r="F498" s="5" t="s">
        <v>146</v>
      </c>
      <c r="G498" s="6">
        <f>SUM(G499)</f>
        <v>103073.99999999999</v>
      </c>
      <c r="H498" s="6">
        <f>SUM(H499)</f>
        <v>79456.8</v>
      </c>
      <c r="I498" s="6">
        <f>SUM(I499)</f>
        <v>78743</v>
      </c>
    </row>
    <row r="499" spans="1:9" s="8" customFormat="1" ht="22.5" customHeight="1">
      <c r="A499" s="5"/>
      <c r="B499" s="13" t="s">
        <v>679</v>
      </c>
      <c r="C499" s="4" t="s">
        <v>401</v>
      </c>
      <c r="D499" s="2" t="s">
        <v>354</v>
      </c>
      <c r="E499" s="2" t="s">
        <v>453</v>
      </c>
      <c r="F499" s="5" t="s">
        <v>146</v>
      </c>
      <c r="G499" s="6">
        <f>SUM(G500,G516)</f>
        <v>103073.99999999999</v>
      </c>
      <c r="H499" s="6">
        <f>SUM(H500,H516)</f>
        <v>79456.8</v>
      </c>
      <c r="I499" s="6">
        <f>SUM(I500,I516)</f>
        <v>78743</v>
      </c>
    </row>
    <row r="500" spans="1:9" s="8" customFormat="1" ht="32.25" customHeight="1">
      <c r="A500" s="63"/>
      <c r="B500" s="117" t="s">
        <v>478</v>
      </c>
      <c r="C500" s="76" t="s">
        <v>401</v>
      </c>
      <c r="D500" s="62" t="s">
        <v>354</v>
      </c>
      <c r="E500" s="62" t="s">
        <v>475</v>
      </c>
      <c r="F500" s="63" t="s">
        <v>146</v>
      </c>
      <c r="G500" s="22">
        <f>SUM(G501,G504,G507,G508,G511)</f>
        <v>102953.99999999999</v>
      </c>
      <c r="H500" s="22">
        <f>SUM(H501,H504,H507,H508,H511)</f>
        <v>79336.8</v>
      </c>
      <c r="I500" s="22">
        <f>SUM(I501,I504,I507,I508,I511)</f>
        <v>78623</v>
      </c>
    </row>
    <row r="501" spans="1:9" s="8" customFormat="1" ht="39.75" customHeight="1">
      <c r="A501" s="5"/>
      <c r="B501" s="13" t="s">
        <v>234</v>
      </c>
      <c r="C501" s="4" t="s">
        <v>401</v>
      </c>
      <c r="D501" s="2" t="s">
        <v>354</v>
      </c>
      <c r="E501" s="2" t="s">
        <v>476</v>
      </c>
      <c r="F501" s="126" t="s">
        <v>175</v>
      </c>
      <c r="G501" s="118">
        <v>46486.3</v>
      </c>
      <c r="H501" s="118">
        <v>39943.6</v>
      </c>
      <c r="I501" s="118">
        <v>39943.6</v>
      </c>
    </row>
    <row r="502" spans="1:9" s="8" customFormat="1" ht="19.5">
      <c r="A502" s="5"/>
      <c r="B502" s="21" t="s">
        <v>235</v>
      </c>
      <c r="C502" s="70"/>
      <c r="D502" s="87"/>
      <c r="E502" s="87"/>
      <c r="F502" s="127"/>
      <c r="G502" s="128">
        <v>581.7</v>
      </c>
      <c r="H502" s="128">
        <v>581.7</v>
      </c>
      <c r="I502" s="128">
        <v>581.7</v>
      </c>
    </row>
    <row r="503" spans="1:9" s="8" customFormat="1" ht="63.75" customHeight="1">
      <c r="A503" s="5"/>
      <c r="B503" s="149" t="s">
        <v>287</v>
      </c>
      <c r="C503" s="4"/>
      <c r="D503" s="2"/>
      <c r="E503" s="2"/>
      <c r="F503" s="126"/>
      <c r="G503" s="128">
        <v>3893</v>
      </c>
      <c r="H503" s="128">
        <v>3893</v>
      </c>
      <c r="I503" s="128">
        <v>3893</v>
      </c>
    </row>
    <row r="504" spans="1:9" s="8" customFormat="1" ht="51" customHeight="1">
      <c r="A504" s="5"/>
      <c r="B504" s="13" t="s">
        <v>221</v>
      </c>
      <c r="C504" s="4" t="s">
        <v>401</v>
      </c>
      <c r="D504" s="2" t="s">
        <v>354</v>
      </c>
      <c r="E504" s="2" t="s">
        <v>477</v>
      </c>
      <c r="F504" s="126" t="s">
        <v>175</v>
      </c>
      <c r="G504" s="118">
        <v>46645.1</v>
      </c>
      <c r="H504" s="118">
        <v>31880.5</v>
      </c>
      <c r="I504" s="118">
        <v>31166.7</v>
      </c>
    </row>
    <row r="505" spans="1:9" s="8" customFormat="1" ht="27" customHeight="1">
      <c r="A505" s="5"/>
      <c r="B505" s="21" t="s">
        <v>235</v>
      </c>
      <c r="C505" s="70"/>
      <c r="D505" s="87"/>
      <c r="E505" s="87"/>
      <c r="F505" s="127"/>
      <c r="G505" s="128">
        <v>353.7</v>
      </c>
      <c r="H505" s="128">
        <v>353.7</v>
      </c>
      <c r="I505" s="128">
        <v>353.7</v>
      </c>
    </row>
    <row r="506" spans="1:9" s="8" customFormat="1" ht="62.25" customHeight="1">
      <c r="A506" s="5"/>
      <c r="B506" s="149" t="s">
        <v>287</v>
      </c>
      <c r="C506" s="4"/>
      <c r="D506" s="2"/>
      <c r="E506" s="2"/>
      <c r="F506" s="126"/>
      <c r="G506" s="128">
        <v>2367</v>
      </c>
      <c r="H506" s="128">
        <v>2367</v>
      </c>
      <c r="I506" s="128">
        <v>2367</v>
      </c>
    </row>
    <row r="507" spans="1:9" s="8" customFormat="1" ht="29.25" customHeight="1">
      <c r="A507" s="5"/>
      <c r="B507" s="13" t="s">
        <v>460</v>
      </c>
      <c r="C507" s="4" t="s">
        <v>401</v>
      </c>
      <c r="D507" s="2" t="s">
        <v>354</v>
      </c>
      <c r="E507" s="2" t="s">
        <v>491</v>
      </c>
      <c r="F507" s="126" t="s">
        <v>175</v>
      </c>
      <c r="G507" s="6">
        <v>7512.7</v>
      </c>
      <c r="H507" s="6">
        <v>7512.7</v>
      </c>
      <c r="I507" s="118">
        <v>7512.7</v>
      </c>
    </row>
    <row r="508" spans="1:9" s="8" customFormat="1" ht="42" customHeight="1">
      <c r="A508" s="5"/>
      <c r="B508" s="17" t="s">
        <v>813</v>
      </c>
      <c r="C508" s="4" t="s">
        <v>401</v>
      </c>
      <c r="D508" s="2" t="s">
        <v>354</v>
      </c>
      <c r="E508" s="2" t="s">
        <v>744</v>
      </c>
      <c r="F508" s="5" t="s">
        <v>175</v>
      </c>
      <c r="G508" s="6">
        <f>SUM(G509:G510)</f>
        <v>2069</v>
      </c>
      <c r="H508" s="6">
        <f>SUM(H509:H510)</f>
        <v>0</v>
      </c>
      <c r="I508" s="6">
        <f>SUM(I509:I510)</f>
        <v>0</v>
      </c>
    </row>
    <row r="509" spans="1:9" s="8" customFormat="1" ht="18" customHeight="1">
      <c r="A509" s="5"/>
      <c r="B509" s="17" t="s">
        <v>217</v>
      </c>
      <c r="C509" s="4" t="s">
        <v>401</v>
      </c>
      <c r="D509" s="2" t="s">
        <v>354</v>
      </c>
      <c r="E509" s="2" t="s">
        <v>745</v>
      </c>
      <c r="F509" s="5" t="s">
        <v>175</v>
      </c>
      <c r="G509" s="6">
        <v>1800</v>
      </c>
      <c r="H509" s="6"/>
      <c r="I509" s="6"/>
    </row>
    <row r="510" spans="1:9" s="8" customFormat="1" ht="16.5" customHeight="1">
      <c r="A510" s="5"/>
      <c r="B510" s="17" t="s">
        <v>298</v>
      </c>
      <c r="C510" s="4" t="s">
        <v>401</v>
      </c>
      <c r="D510" s="2" t="s">
        <v>354</v>
      </c>
      <c r="E510" s="2" t="s">
        <v>746</v>
      </c>
      <c r="F510" s="5" t="s">
        <v>175</v>
      </c>
      <c r="G510" s="6">
        <v>269</v>
      </c>
      <c r="H510" s="6"/>
      <c r="I510" s="6"/>
    </row>
    <row r="511" spans="1:9" s="8" customFormat="1" ht="64.5" customHeight="1">
      <c r="A511" s="5"/>
      <c r="B511" s="13" t="s">
        <v>890</v>
      </c>
      <c r="C511" s="4" t="s">
        <v>401</v>
      </c>
      <c r="D511" s="2" t="s">
        <v>354</v>
      </c>
      <c r="E511" s="10" t="s">
        <v>889</v>
      </c>
      <c r="F511" s="5" t="s">
        <v>146</v>
      </c>
      <c r="G511" s="6">
        <f>SUM(G513:G515)</f>
        <v>240.9</v>
      </c>
      <c r="H511" s="6"/>
      <c r="I511" s="123"/>
    </row>
    <row r="512" spans="1:9" s="8" customFormat="1" ht="16.5" customHeight="1">
      <c r="A512" s="5"/>
      <c r="B512" s="13" t="s">
        <v>144</v>
      </c>
      <c r="C512" s="4"/>
      <c r="D512" s="2"/>
      <c r="E512" s="10"/>
      <c r="F512" s="5"/>
      <c r="G512" s="6"/>
      <c r="H512" s="6"/>
      <c r="I512" s="123"/>
    </row>
    <row r="513" spans="1:9" s="8" customFormat="1" ht="16.5" customHeight="1">
      <c r="A513" s="5"/>
      <c r="B513" s="13" t="s">
        <v>216</v>
      </c>
      <c r="C513" s="4" t="s">
        <v>401</v>
      </c>
      <c r="D513" s="2" t="s">
        <v>354</v>
      </c>
      <c r="E513" s="10" t="s">
        <v>889</v>
      </c>
      <c r="F513" s="5" t="s">
        <v>175</v>
      </c>
      <c r="G513" s="6">
        <v>233.6</v>
      </c>
      <c r="H513" s="6"/>
      <c r="I513" s="123"/>
    </row>
    <row r="514" spans="1:9" s="8" customFormat="1" ht="16.5" customHeight="1">
      <c r="A514" s="5"/>
      <c r="B514" s="13" t="s">
        <v>217</v>
      </c>
      <c r="C514" s="4" t="s">
        <v>401</v>
      </c>
      <c r="D514" s="2" t="s">
        <v>354</v>
      </c>
      <c r="E514" s="10" t="s">
        <v>889</v>
      </c>
      <c r="F514" s="5" t="s">
        <v>175</v>
      </c>
      <c r="G514" s="6">
        <v>4.8</v>
      </c>
      <c r="H514" s="6"/>
      <c r="I514" s="123"/>
    </row>
    <row r="515" spans="1:9" s="8" customFormat="1" ht="16.5" customHeight="1">
      <c r="A515" s="5"/>
      <c r="B515" s="13" t="s">
        <v>421</v>
      </c>
      <c r="C515" s="4" t="s">
        <v>401</v>
      </c>
      <c r="D515" s="2" t="s">
        <v>354</v>
      </c>
      <c r="E515" s="10" t="s">
        <v>889</v>
      </c>
      <c r="F515" s="5" t="s">
        <v>175</v>
      </c>
      <c r="G515" s="6">
        <v>2.5</v>
      </c>
      <c r="H515" s="6"/>
      <c r="I515" s="123"/>
    </row>
    <row r="516" spans="1:9" s="8" customFormat="1" ht="33" customHeight="1">
      <c r="A516" s="5"/>
      <c r="B516" s="117" t="s">
        <v>482</v>
      </c>
      <c r="C516" s="76" t="s">
        <v>401</v>
      </c>
      <c r="D516" s="133" t="s">
        <v>354</v>
      </c>
      <c r="E516" s="133" t="s">
        <v>485</v>
      </c>
      <c r="F516" s="133" t="s">
        <v>146</v>
      </c>
      <c r="G516" s="134">
        <f>SUM(G517)</f>
        <v>120</v>
      </c>
      <c r="H516" s="134">
        <f>SUM(H517)</f>
        <v>120</v>
      </c>
      <c r="I516" s="134">
        <f>SUM(I517)</f>
        <v>120</v>
      </c>
    </row>
    <row r="517" spans="1:9" s="8" customFormat="1" ht="74.25" customHeight="1">
      <c r="A517" s="5"/>
      <c r="B517" s="17" t="s">
        <v>773</v>
      </c>
      <c r="C517" s="4" t="s">
        <v>401</v>
      </c>
      <c r="D517" s="2" t="s">
        <v>354</v>
      </c>
      <c r="E517" s="2" t="s">
        <v>507</v>
      </c>
      <c r="F517" s="5" t="s">
        <v>201</v>
      </c>
      <c r="G517" s="6">
        <f>SUM(G519)</f>
        <v>120</v>
      </c>
      <c r="H517" s="6">
        <f>SUM(H519)</f>
        <v>120</v>
      </c>
      <c r="I517" s="6">
        <f>SUM(I519)</f>
        <v>120</v>
      </c>
    </row>
    <row r="518" spans="1:9" s="8" customFormat="1" ht="12.75" customHeight="1">
      <c r="A518" s="5"/>
      <c r="B518" s="83" t="s">
        <v>144</v>
      </c>
      <c r="C518" s="4"/>
      <c r="D518" s="2"/>
      <c r="E518" s="2"/>
      <c r="F518" s="5"/>
      <c r="G518" s="6"/>
      <c r="H518" s="118"/>
      <c r="I518" s="118"/>
    </row>
    <row r="519" spans="1:9" s="8" customFormat="1" ht="19.5" customHeight="1">
      <c r="A519" s="5"/>
      <c r="B519" s="17" t="s">
        <v>318</v>
      </c>
      <c r="C519" s="4" t="s">
        <v>401</v>
      </c>
      <c r="D519" s="2" t="s">
        <v>354</v>
      </c>
      <c r="E519" s="2" t="s">
        <v>507</v>
      </c>
      <c r="F519" s="5" t="s">
        <v>201</v>
      </c>
      <c r="G519" s="6">
        <v>120</v>
      </c>
      <c r="H519" s="6">
        <v>120</v>
      </c>
      <c r="I519" s="6">
        <v>120</v>
      </c>
    </row>
    <row r="520" spans="1:9" s="8" customFormat="1" ht="21.75" customHeight="1">
      <c r="A520" s="5"/>
      <c r="B520" s="17" t="s">
        <v>539</v>
      </c>
      <c r="C520" s="4" t="s">
        <v>401</v>
      </c>
      <c r="D520" s="2" t="s">
        <v>150</v>
      </c>
      <c r="E520" s="2" t="s">
        <v>367</v>
      </c>
      <c r="F520" s="5" t="s">
        <v>146</v>
      </c>
      <c r="G520" s="6">
        <f>SUM(G521)</f>
        <v>963</v>
      </c>
      <c r="H520" s="6">
        <f>SUM(H521)</f>
        <v>800</v>
      </c>
      <c r="I520" s="6">
        <f>SUM(I521)</f>
        <v>800</v>
      </c>
    </row>
    <row r="521" spans="1:9" s="8" customFormat="1" ht="30" customHeight="1">
      <c r="A521" s="5"/>
      <c r="B521" s="13" t="s">
        <v>686</v>
      </c>
      <c r="C521" s="4" t="s">
        <v>401</v>
      </c>
      <c r="D521" s="2" t="s">
        <v>150</v>
      </c>
      <c r="E521" s="2" t="s">
        <v>388</v>
      </c>
      <c r="F521" s="5" t="s">
        <v>146</v>
      </c>
      <c r="G521" s="6">
        <f>SUM(G523:G524)</f>
        <v>963</v>
      </c>
      <c r="H521" s="6">
        <f>SUM(H523:H524)</f>
        <v>800</v>
      </c>
      <c r="I521" s="6">
        <f>SUM(I523:I524)</f>
        <v>800</v>
      </c>
    </row>
    <row r="522" spans="1:9" s="8" customFormat="1" ht="19.5" customHeight="1">
      <c r="A522" s="5"/>
      <c r="B522" s="13" t="s">
        <v>144</v>
      </c>
      <c r="C522" s="4"/>
      <c r="D522" s="2"/>
      <c r="E522" s="2"/>
      <c r="F522" s="5"/>
      <c r="G522" s="5"/>
      <c r="H522" s="5"/>
      <c r="I522" s="24"/>
    </row>
    <row r="523" spans="1:9" s="8" customFormat="1" ht="42.75" customHeight="1">
      <c r="A523" s="5"/>
      <c r="B523" s="13" t="s">
        <v>272</v>
      </c>
      <c r="C523" s="4" t="s">
        <v>401</v>
      </c>
      <c r="D523" s="2" t="s">
        <v>150</v>
      </c>
      <c r="E523" s="2" t="s">
        <v>389</v>
      </c>
      <c r="F523" s="5" t="s">
        <v>175</v>
      </c>
      <c r="G523" s="6">
        <v>885</v>
      </c>
      <c r="H523" s="6">
        <v>722</v>
      </c>
      <c r="I523" s="6">
        <v>722</v>
      </c>
    </row>
    <row r="524" spans="1:9" s="8" customFormat="1" ht="44.25" customHeight="1">
      <c r="A524" s="5"/>
      <c r="B524" s="88" t="s">
        <v>273</v>
      </c>
      <c r="C524" s="4" t="s">
        <v>401</v>
      </c>
      <c r="D524" s="2" t="s">
        <v>150</v>
      </c>
      <c r="E524" s="2" t="s">
        <v>390</v>
      </c>
      <c r="F524" s="5" t="s">
        <v>175</v>
      </c>
      <c r="G524" s="6">
        <v>78</v>
      </c>
      <c r="H524" s="6">
        <v>78</v>
      </c>
      <c r="I524" s="6">
        <v>78</v>
      </c>
    </row>
    <row r="525" spans="1:9" s="8" customFormat="1" ht="27.75" customHeight="1">
      <c r="A525" s="5"/>
      <c r="B525" s="17" t="s">
        <v>540</v>
      </c>
      <c r="C525" s="4" t="s">
        <v>401</v>
      </c>
      <c r="D525" s="2" t="s">
        <v>151</v>
      </c>
      <c r="E525" s="2" t="s">
        <v>367</v>
      </c>
      <c r="F525" s="5" t="s">
        <v>146</v>
      </c>
      <c r="G525" s="6">
        <f>SUM(G526,G550)</f>
        <v>119562.69999999998</v>
      </c>
      <c r="H525" s="6">
        <f>SUM(H526,H550)</f>
        <v>112301.9</v>
      </c>
      <c r="I525" s="6">
        <f>SUM(I526,I550)</f>
        <v>112137.5</v>
      </c>
    </row>
    <row r="526" spans="1:9" s="8" customFormat="1" ht="27" customHeight="1">
      <c r="A526" s="5"/>
      <c r="B526" s="13" t="s">
        <v>679</v>
      </c>
      <c r="C526" s="4" t="s">
        <v>401</v>
      </c>
      <c r="D526" s="2" t="s">
        <v>151</v>
      </c>
      <c r="E526" s="2" t="s">
        <v>453</v>
      </c>
      <c r="F526" s="5" t="s">
        <v>146</v>
      </c>
      <c r="G526" s="6">
        <f>SUM(G527,G532)</f>
        <v>18984.4</v>
      </c>
      <c r="H526" s="6">
        <f>SUM(H527,H532)</f>
        <v>16148.9</v>
      </c>
      <c r="I526" s="6">
        <f>SUM(I527,I532)</f>
        <v>15984.5</v>
      </c>
    </row>
    <row r="527" spans="1:9" s="8" customFormat="1" ht="27" customHeight="1">
      <c r="A527" s="5"/>
      <c r="B527" s="75" t="s">
        <v>469</v>
      </c>
      <c r="C527" s="76" t="s">
        <v>401</v>
      </c>
      <c r="D527" s="62" t="s">
        <v>151</v>
      </c>
      <c r="E527" s="62" t="s">
        <v>470</v>
      </c>
      <c r="F527" s="63" t="s">
        <v>146</v>
      </c>
      <c r="G527" s="22">
        <f>SUM(G528)</f>
        <v>0</v>
      </c>
      <c r="H527" s="22">
        <f>SUM(H528)</f>
        <v>164.4</v>
      </c>
      <c r="I527" s="22">
        <f>SUM(I528)</f>
        <v>0</v>
      </c>
    </row>
    <row r="528" spans="1:9" s="8" customFormat="1" ht="38.25" customHeight="1">
      <c r="A528" s="5"/>
      <c r="B528" s="13" t="s">
        <v>822</v>
      </c>
      <c r="C528" s="4" t="s">
        <v>401</v>
      </c>
      <c r="D528" s="2" t="s">
        <v>151</v>
      </c>
      <c r="E528" s="2" t="s">
        <v>781</v>
      </c>
      <c r="F528" s="5" t="s">
        <v>175</v>
      </c>
      <c r="G528" s="6">
        <f>SUM(G530:G531)</f>
        <v>0</v>
      </c>
      <c r="H528" s="6">
        <f>SUM(H530:H531)</f>
        <v>164.4</v>
      </c>
      <c r="I528" s="6">
        <f>SUM(I530:I531)</f>
        <v>0</v>
      </c>
    </row>
    <row r="529" spans="1:9" s="8" customFormat="1" ht="12.75" customHeight="1">
      <c r="A529" s="5"/>
      <c r="B529" s="13" t="s">
        <v>144</v>
      </c>
      <c r="C529" s="4"/>
      <c r="D529" s="2"/>
      <c r="E529" s="2"/>
      <c r="F529" s="5"/>
      <c r="G529" s="6"/>
      <c r="H529" s="125"/>
      <c r="I529" s="125"/>
    </row>
    <row r="530" spans="1:9" s="8" customFormat="1" ht="16.5" customHeight="1">
      <c r="A530" s="5"/>
      <c r="B530" s="13" t="s">
        <v>302</v>
      </c>
      <c r="C530" s="4" t="s">
        <v>401</v>
      </c>
      <c r="D530" s="2" t="s">
        <v>151</v>
      </c>
      <c r="E530" s="2" t="s">
        <v>781</v>
      </c>
      <c r="F530" s="5" t="s">
        <v>175</v>
      </c>
      <c r="G530" s="6"/>
      <c r="H530" s="123">
        <v>143</v>
      </c>
      <c r="I530" s="123"/>
    </row>
    <row r="531" spans="1:9" s="8" customFormat="1" ht="15.75" customHeight="1">
      <c r="A531" s="5"/>
      <c r="B531" s="13" t="s">
        <v>298</v>
      </c>
      <c r="C531" s="4" t="s">
        <v>401</v>
      </c>
      <c r="D531" s="2" t="s">
        <v>151</v>
      </c>
      <c r="E531" s="2" t="s">
        <v>781</v>
      </c>
      <c r="F531" s="5" t="s">
        <v>175</v>
      </c>
      <c r="G531" s="6"/>
      <c r="H531" s="123">
        <v>21.4</v>
      </c>
      <c r="I531" s="123"/>
    </row>
    <row r="532" spans="1:9" s="8" customFormat="1" ht="32.25" customHeight="1">
      <c r="A532" s="5"/>
      <c r="B532" s="75" t="s">
        <v>486</v>
      </c>
      <c r="C532" s="76" t="s">
        <v>401</v>
      </c>
      <c r="D532" s="62" t="s">
        <v>151</v>
      </c>
      <c r="E532" s="62" t="s">
        <v>487</v>
      </c>
      <c r="F532" s="63" t="s">
        <v>146</v>
      </c>
      <c r="G532" s="22">
        <f>SUM(G544,G533,G537,G541)</f>
        <v>18984.4</v>
      </c>
      <c r="H532" s="22">
        <f>SUM(H544,H533,H537,H541)</f>
        <v>15984.5</v>
      </c>
      <c r="I532" s="22">
        <f>SUM(I544,I533,I537,I541)</f>
        <v>15984.5</v>
      </c>
    </row>
    <row r="533" spans="1:9" s="8" customFormat="1" ht="27" customHeight="1">
      <c r="A533" s="5"/>
      <c r="B533" s="19" t="s">
        <v>587</v>
      </c>
      <c r="C533" s="4" t="s">
        <v>401</v>
      </c>
      <c r="D533" s="2" t="s">
        <v>151</v>
      </c>
      <c r="E533" s="2" t="s">
        <v>488</v>
      </c>
      <c r="F533" s="126" t="s">
        <v>175</v>
      </c>
      <c r="G533" s="121">
        <f>SUM(G535:G536)</f>
        <v>7730</v>
      </c>
      <c r="H533" s="121">
        <f>SUM(H535:H536)</f>
        <v>7730</v>
      </c>
      <c r="I533" s="121">
        <f>SUM(I535:I536)</f>
        <v>7730</v>
      </c>
    </row>
    <row r="534" spans="1:9" s="8" customFormat="1" ht="15" customHeight="1">
      <c r="A534" s="5"/>
      <c r="B534" s="19" t="s">
        <v>144</v>
      </c>
      <c r="C534" s="4"/>
      <c r="D534" s="2"/>
      <c r="E534" s="2"/>
      <c r="F534" s="126"/>
      <c r="G534" s="121"/>
      <c r="H534" s="121"/>
      <c r="I534" s="121"/>
    </row>
    <row r="535" spans="1:9" s="8" customFormat="1" ht="19.5" customHeight="1">
      <c r="A535" s="5"/>
      <c r="B535" s="18" t="s">
        <v>442</v>
      </c>
      <c r="C535" s="14" t="s">
        <v>401</v>
      </c>
      <c r="D535" s="2" t="s">
        <v>151</v>
      </c>
      <c r="E535" s="67" t="s">
        <v>488</v>
      </c>
      <c r="F535" s="129" t="s">
        <v>175</v>
      </c>
      <c r="G535" s="130">
        <v>5730</v>
      </c>
      <c r="H535" s="130">
        <v>5730</v>
      </c>
      <c r="I535" s="130">
        <v>5730</v>
      </c>
    </row>
    <row r="536" spans="1:9" s="8" customFormat="1" ht="33" customHeight="1">
      <c r="A536" s="5"/>
      <c r="B536" s="150" t="s">
        <v>127</v>
      </c>
      <c r="C536" s="14" t="s">
        <v>401</v>
      </c>
      <c r="D536" s="2" t="s">
        <v>151</v>
      </c>
      <c r="E536" s="67" t="s">
        <v>488</v>
      </c>
      <c r="F536" s="129" t="s">
        <v>175</v>
      </c>
      <c r="G536" s="130">
        <v>2000</v>
      </c>
      <c r="H536" s="130">
        <v>2000</v>
      </c>
      <c r="I536" s="130">
        <v>2000</v>
      </c>
    </row>
    <row r="537" spans="1:9" s="8" customFormat="1" ht="33" customHeight="1">
      <c r="A537" s="5"/>
      <c r="B537" s="19" t="s">
        <v>588</v>
      </c>
      <c r="C537" s="4" t="s">
        <v>401</v>
      </c>
      <c r="D537" s="2" t="s">
        <v>151</v>
      </c>
      <c r="E537" s="2" t="s">
        <v>589</v>
      </c>
      <c r="F537" s="126" t="s">
        <v>175</v>
      </c>
      <c r="G537" s="130">
        <f>SUM(G539:G540)</f>
        <v>1155</v>
      </c>
      <c r="H537" s="130">
        <f>SUM(H539:H540)</f>
        <v>1155.1</v>
      </c>
      <c r="I537" s="130">
        <f>SUM(I539:I540)</f>
        <v>1155.1</v>
      </c>
    </row>
    <row r="538" spans="1:9" s="8" customFormat="1" ht="18.75" customHeight="1">
      <c r="A538" s="5"/>
      <c r="B538" s="19" t="s">
        <v>144</v>
      </c>
      <c r="C538" s="4"/>
      <c r="D538" s="2"/>
      <c r="E538" s="2"/>
      <c r="F538" s="126"/>
      <c r="G538" s="130"/>
      <c r="H538" s="130"/>
      <c r="I538" s="130"/>
    </row>
    <row r="539" spans="1:9" s="8" customFormat="1" ht="19.5" customHeight="1">
      <c r="A539" s="5"/>
      <c r="B539" s="18" t="s">
        <v>442</v>
      </c>
      <c r="C539" s="14" t="s">
        <v>401</v>
      </c>
      <c r="D539" s="2" t="s">
        <v>151</v>
      </c>
      <c r="E539" s="2" t="s">
        <v>589</v>
      </c>
      <c r="F539" s="129" t="s">
        <v>175</v>
      </c>
      <c r="G539" s="130">
        <v>856.2</v>
      </c>
      <c r="H539" s="130">
        <v>856.2</v>
      </c>
      <c r="I539" s="130">
        <v>856.2</v>
      </c>
    </row>
    <row r="540" spans="1:9" s="8" customFormat="1" ht="33" customHeight="1">
      <c r="A540" s="5"/>
      <c r="B540" s="150" t="s">
        <v>127</v>
      </c>
      <c r="C540" s="14" t="s">
        <v>401</v>
      </c>
      <c r="D540" s="2" t="s">
        <v>151</v>
      </c>
      <c r="E540" s="2" t="s">
        <v>589</v>
      </c>
      <c r="F540" s="129" t="s">
        <v>175</v>
      </c>
      <c r="G540" s="130">
        <v>298.8</v>
      </c>
      <c r="H540" s="130">
        <v>298.9</v>
      </c>
      <c r="I540" s="130">
        <v>298.9</v>
      </c>
    </row>
    <row r="541" spans="1:9" s="8" customFormat="1" ht="27" customHeight="1">
      <c r="A541" s="5"/>
      <c r="B541" s="19" t="s">
        <v>590</v>
      </c>
      <c r="C541" s="4" t="s">
        <v>401</v>
      </c>
      <c r="D541" s="2" t="s">
        <v>151</v>
      </c>
      <c r="E541" s="2" t="s">
        <v>489</v>
      </c>
      <c r="F541" s="126" t="s">
        <v>175</v>
      </c>
      <c r="G541" s="121">
        <f>SUM(G542:G543)</f>
        <v>8950</v>
      </c>
      <c r="H541" s="121">
        <f>SUM(H542:H543)</f>
        <v>5950</v>
      </c>
      <c r="I541" s="121">
        <f>SUM(I542:I543)</f>
        <v>5950</v>
      </c>
    </row>
    <row r="542" spans="1:9" s="8" customFormat="1" ht="33" customHeight="1">
      <c r="A542" s="5"/>
      <c r="B542" s="13" t="s">
        <v>38</v>
      </c>
      <c r="C542" s="4" t="s">
        <v>401</v>
      </c>
      <c r="D542" s="2" t="s">
        <v>151</v>
      </c>
      <c r="E542" s="2" t="s">
        <v>500</v>
      </c>
      <c r="F542" s="126" t="s">
        <v>175</v>
      </c>
      <c r="G542" s="121">
        <v>400</v>
      </c>
      <c r="H542" s="121">
        <v>400</v>
      </c>
      <c r="I542" s="121">
        <v>400</v>
      </c>
    </row>
    <row r="543" spans="1:9" s="8" customFormat="1" ht="52.5" customHeight="1">
      <c r="A543" s="5"/>
      <c r="B543" s="88" t="s">
        <v>271</v>
      </c>
      <c r="C543" s="14" t="s">
        <v>401</v>
      </c>
      <c r="D543" s="2" t="s">
        <v>151</v>
      </c>
      <c r="E543" s="67" t="s">
        <v>501</v>
      </c>
      <c r="F543" s="129" t="s">
        <v>175</v>
      </c>
      <c r="G543" s="130">
        <v>8550</v>
      </c>
      <c r="H543" s="130">
        <v>5550</v>
      </c>
      <c r="I543" s="130">
        <v>5550</v>
      </c>
    </row>
    <row r="544" spans="1:9" s="8" customFormat="1" ht="27.75" customHeight="1">
      <c r="A544" s="5"/>
      <c r="B544" s="17" t="s">
        <v>625</v>
      </c>
      <c r="C544" s="4" t="s">
        <v>401</v>
      </c>
      <c r="D544" s="2" t="s">
        <v>151</v>
      </c>
      <c r="E544" s="2" t="s">
        <v>687</v>
      </c>
      <c r="F544" s="5" t="s">
        <v>175</v>
      </c>
      <c r="G544" s="6">
        <f>SUM(G546,G548)</f>
        <v>1149.4</v>
      </c>
      <c r="H544" s="6">
        <f>SUM(H546,H548)</f>
        <v>1149.4</v>
      </c>
      <c r="I544" s="6">
        <f>SUM(I546,I548)</f>
        <v>1149.4</v>
      </c>
    </row>
    <row r="545" spans="1:9" s="8" customFormat="1" ht="21" customHeight="1">
      <c r="A545" s="5"/>
      <c r="B545" s="17" t="s">
        <v>144</v>
      </c>
      <c r="C545" s="4"/>
      <c r="D545" s="2"/>
      <c r="E545" s="2"/>
      <c r="F545" s="5"/>
      <c r="G545" s="6"/>
      <c r="H545" s="22"/>
      <c r="I545" s="22"/>
    </row>
    <row r="546" spans="1:9" s="8" customFormat="1" ht="21.75" customHeight="1">
      <c r="A546" s="5"/>
      <c r="B546" s="13" t="s">
        <v>217</v>
      </c>
      <c r="C546" s="4" t="s">
        <v>401</v>
      </c>
      <c r="D546" s="2" t="s">
        <v>151</v>
      </c>
      <c r="E546" s="2" t="s">
        <v>688</v>
      </c>
      <c r="F546" s="5" t="s">
        <v>175</v>
      </c>
      <c r="G546" s="6">
        <f>SUM(G547)</f>
        <v>1000</v>
      </c>
      <c r="H546" s="6">
        <f>SUM(H547)</f>
        <v>1000</v>
      </c>
      <c r="I546" s="6">
        <f>SUM(I547)</f>
        <v>1000</v>
      </c>
    </row>
    <row r="547" spans="1:9" s="8" customFormat="1" ht="31.5" customHeight="1">
      <c r="A547" s="5"/>
      <c r="B547" s="150" t="s">
        <v>127</v>
      </c>
      <c r="C547" s="4" t="s">
        <v>401</v>
      </c>
      <c r="D547" s="2" t="s">
        <v>151</v>
      </c>
      <c r="E547" s="2" t="s">
        <v>688</v>
      </c>
      <c r="F547" s="5" t="s">
        <v>175</v>
      </c>
      <c r="G547" s="6">
        <v>1000</v>
      </c>
      <c r="H547" s="6">
        <v>1000</v>
      </c>
      <c r="I547" s="6">
        <v>1000</v>
      </c>
    </row>
    <row r="548" spans="1:9" s="8" customFormat="1" ht="23.25" customHeight="1">
      <c r="A548" s="5"/>
      <c r="B548" s="13" t="s">
        <v>298</v>
      </c>
      <c r="C548" s="4" t="s">
        <v>401</v>
      </c>
      <c r="D548" s="2" t="s">
        <v>151</v>
      </c>
      <c r="E548" s="2" t="s">
        <v>689</v>
      </c>
      <c r="F548" s="5" t="s">
        <v>175</v>
      </c>
      <c r="G548" s="6">
        <f>SUM(G549)</f>
        <v>149.4</v>
      </c>
      <c r="H548" s="6">
        <f>SUM(H549)</f>
        <v>149.4</v>
      </c>
      <c r="I548" s="6">
        <f>SUM(I549)</f>
        <v>149.4</v>
      </c>
    </row>
    <row r="549" spans="1:9" s="8" customFormat="1" ht="29.25" customHeight="1">
      <c r="A549" s="5"/>
      <c r="B549" s="150" t="s">
        <v>127</v>
      </c>
      <c r="C549" s="4" t="s">
        <v>401</v>
      </c>
      <c r="D549" s="2" t="s">
        <v>151</v>
      </c>
      <c r="E549" s="2" t="s">
        <v>689</v>
      </c>
      <c r="F549" s="5" t="s">
        <v>175</v>
      </c>
      <c r="G549" s="6">
        <v>149.4</v>
      </c>
      <c r="H549" s="6">
        <v>149.4</v>
      </c>
      <c r="I549" s="6">
        <v>149.4</v>
      </c>
    </row>
    <row r="550" spans="1:9" s="8" customFormat="1" ht="18" customHeight="1">
      <c r="A550" s="5"/>
      <c r="B550" s="88" t="s">
        <v>596</v>
      </c>
      <c r="C550" s="14" t="s">
        <v>401</v>
      </c>
      <c r="D550" s="2" t="s">
        <v>151</v>
      </c>
      <c r="E550" s="67" t="s">
        <v>598</v>
      </c>
      <c r="F550" s="129" t="s">
        <v>146</v>
      </c>
      <c r="G550" s="130">
        <f>SUM(G551,G556,G561,G562)</f>
        <v>100578.29999999999</v>
      </c>
      <c r="H550" s="130">
        <f>SUM(H551,H556,H561,H562)</f>
        <v>96153</v>
      </c>
      <c r="I550" s="130">
        <f>SUM(I551,I556,I561,I562)</f>
        <v>96153</v>
      </c>
    </row>
    <row r="551" spans="1:9" s="8" customFormat="1" ht="30.75" customHeight="1">
      <c r="A551" s="5"/>
      <c r="B551" s="17" t="s">
        <v>316</v>
      </c>
      <c r="C551" s="4" t="s">
        <v>401</v>
      </c>
      <c r="D551" s="2" t="s">
        <v>151</v>
      </c>
      <c r="E551" s="2" t="s">
        <v>391</v>
      </c>
      <c r="F551" s="5" t="s">
        <v>146</v>
      </c>
      <c r="G551" s="24">
        <f>SUM(G553:G555)</f>
        <v>8917.6</v>
      </c>
      <c r="H551" s="24">
        <f>SUM(H553:H555)</f>
        <v>8817.6</v>
      </c>
      <c r="I551" s="24">
        <f>SUM(I553:I555)</f>
        <v>8817.6</v>
      </c>
    </row>
    <row r="552" spans="1:9" s="8" customFormat="1" ht="12.75">
      <c r="A552" s="5"/>
      <c r="B552" s="17" t="s">
        <v>144</v>
      </c>
      <c r="C552" s="4"/>
      <c r="D552" s="2"/>
      <c r="E552" s="2"/>
      <c r="F552" s="5"/>
      <c r="G552" s="24"/>
      <c r="H552" s="24"/>
      <c r="I552" s="24"/>
    </row>
    <row r="553" spans="1:9" s="8" customFormat="1" ht="53.25" customHeight="1">
      <c r="A553" s="5"/>
      <c r="B553" s="16" t="s">
        <v>274</v>
      </c>
      <c r="C553" s="14" t="s">
        <v>401</v>
      </c>
      <c r="D553" s="67" t="s">
        <v>151</v>
      </c>
      <c r="E553" s="2" t="s">
        <v>392</v>
      </c>
      <c r="F553" s="11" t="s">
        <v>344</v>
      </c>
      <c r="G553" s="25">
        <v>8598.5</v>
      </c>
      <c r="H553" s="25">
        <v>8598.5</v>
      </c>
      <c r="I553" s="25">
        <v>8598.5</v>
      </c>
    </row>
    <row r="554" spans="1:9" s="8" customFormat="1" ht="34.5" customHeight="1">
      <c r="A554" s="5"/>
      <c r="B554" s="16" t="s">
        <v>275</v>
      </c>
      <c r="C554" s="14" t="s">
        <v>401</v>
      </c>
      <c r="D554" s="67" t="s">
        <v>151</v>
      </c>
      <c r="E554" s="2" t="s">
        <v>393</v>
      </c>
      <c r="F554" s="11" t="s">
        <v>310</v>
      </c>
      <c r="G554" s="25">
        <v>299.1</v>
      </c>
      <c r="H554" s="25">
        <v>199.1</v>
      </c>
      <c r="I554" s="25">
        <v>199.1</v>
      </c>
    </row>
    <row r="555" spans="1:9" s="8" customFormat="1" ht="34.5" customHeight="1">
      <c r="A555" s="5"/>
      <c r="B555" s="16" t="s">
        <v>12</v>
      </c>
      <c r="C555" s="14" t="s">
        <v>401</v>
      </c>
      <c r="D555" s="67" t="s">
        <v>151</v>
      </c>
      <c r="E555" s="2" t="s">
        <v>393</v>
      </c>
      <c r="F555" s="11" t="s">
        <v>172</v>
      </c>
      <c r="G555" s="25">
        <v>20</v>
      </c>
      <c r="H555" s="25">
        <v>20</v>
      </c>
      <c r="I555" s="25">
        <v>20</v>
      </c>
    </row>
    <row r="556" spans="1:9" s="8" customFormat="1" ht="49.5" customHeight="1">
      <c r="A556" s="5"/>
      <c r="B556" s="19" t="s">
        <v>406</v>
      </c>
      <c r="C556" s="4" t="s">
        <v>401</v>
      </c>
      <c r="D556" s="2" t="s">
        <v>151</v>
      </c>
      <c r="E556" s="2" t="s">
        <v>394</v>
      </c>
      <c r="F556" s="5" t="s">
        <v>146</v>
      </c>
      <c r="G556" s="24">
        <f>SUM(G558:G560)</f>
        <v>32480.6</v>
      </c>
      <c r="H556" s="24">
        <f>SUM(H558:H560)</f>
        <v>30230.5</v>
      </c>
      <c r="I556" s="24">
        <f>SUM(I558:I560)</f>
        <v>30230.5</v>
      </c>
    </row>
    <row r="557" spans="1:9" s="8" customFormat="1" ht="12.75" customHeight="1">
      <c r="A557" s="5"/>
      <c r="B557" s="19" t="s">
        <v>144</v>
      </c>
      <c r="C557" s="4"/>
      <c r="D557" s="2"/>
      <c r="E557" s="2"/>
      <c r="F557" s="5"/>
      <c r="G557" s="24"/>
      <c r="H557" s="24"/>
      <c r="I557" s="24"/>
    </row>
    <row r="558" spans="1:9" s="8" customFormat="1" ht="39" customHeight="1">
      <c r="A558" s="5"/>
      <c r="B558" s="16" t="s">
        <v>309</v>
      </c>
      <c r="C558" s="14" t="s">
        <v>401</v>
      </c>
      <c r="D558" s="67" t="s">
        <v>151</v>
      </c>
      <c r="E558" s="2" t="s">
        <v>394</v>
      </c>
      <c r="F558" s="11" t="s">
        <v>344</v>
      </c>
      <c r="G558" s="25">
        <v>28550.6</v>
      </c>
      <c r="H558" s="25">
        <v>28550.6</v>
      </c>
      <c r="I558" s="25">
        <v>28550.6</v>
      </c>
    </row>
    <row r="559" spans="1:9" s="8" customFormat="1" ht="19.5" customHeight="1">
      <c r="A559" s="5"/>
      <c r="B559" s="16" t="s">
        <v>195</v>
      </c>
      <c r="C559" s="14" t="s">
        <v>401</v>
      </c>
      <c r="D559" s="67" t="s">
        <v>151</v>
      </c>
      <c r="E559" s="2" t="s">
        <v>394</v>
      </c>
      <c r="F559" s="11" t="s">
        <v>310</v>
      </c>
      <c r="G559" s="25">
        <v>3734.5</v>
      </c>
      <c r="H559" s="25">
        <v>1664.4</v>
      </c>
      <c r="I559" s="25">
        <v>1664.4</v>
      </c>
    </row>
    <row r="560" spans="1:9" s="8" customFormat="1" ht="19.5" customHeight="1">
      <c r="A560" s="5"/>
      <c r="B560" s="16" t="s">
        <v>199</v>
      </c>
      <c r="C560" s="14" t="s">
        <v>401</v>
      </c>
      <c r="D560" s="67" t="s">
        <v>151</v>
      </c>
      <c r="E560" s="2" t="s">
        <v>394</v>
      </c>
      <c r="F560" s="11" t="s">
        <v>172</v>
      </c>
      <c r="G560" s="25">
        <v>195.5</v>
      </c>
      <c r="H560" s="25">
        <v>15.5</v>
      </c>
      <c r="I560" s="25">
        <v>15.5</v>
      </c>
    </row>
    <row r="561" spans="1:9" s="8" customFormat="1" ht="54" customHeight="1">
      <c r="A561" s="5"/>
      <c r="B561" s="19" t="s">
        <v>222</v>
      </c>
      <c r="C561" s="4" t="s">
        <v>401</v>
      </c>
      <c r="D561" s="2" t="s">
        <v>151</v>
      </c>
      <c r="E561" s="2" t="s">
        <v>395</v>
      </c>
      <c r="F561" s="5" t="s">
        <v>175</v>
      </c>
      <c r="G561" s="24">
        <v>51340.6</v>
      </c>
      <c r="H561" s="24">
        <v>49324.9</v>
      </c>
      <c r="I561" s="24">
        <v>49324.9</v>
      </c>
    </row>
    <row r="562" spans="1:9" s="8" customFormat="1" ht="43.5" customHeight="1">
      <c r="A562" s="5"/>
      <c r="B562" s="19" t="s">
        <v>223</v>
      </c>
      <c r="C562" s="4" t="s">
        <v>401</v>
      </c>
      <c r="D562" s="2" t="s">
        <v>151</v>
      </c>
      <c r="E562" s="2" t="s">
        <v>396</v>
      </c>
      <c r="F562" s="5" t="s">
        <v>175</v>
      </c>
      <c r="G562" s="24">
        <v>7839.5</v>
      </c>
      <c r="H562" s="24">
        <v>7780</v>
      </c>
      <c r="I562" s="24">
        <v>7780</v>
      </c>
    </row>
    <row r="563" spans="1:9" s="8" customFormat="1" ht="19.5" customHeight="1">
      <c r="A563" s="5"/>
      <c r="B563" s="17" t="s">
        <v>542</v>
      </c>
      <c r="C563" s="4" t="s">
        <v>401</v>
      </c>
      <c r="D563" s="2" t="s">
        <v>541</v>
      </c>
      <c r="E563" s="2" t="s">
        <v>367</v>
      </c>
      <c r="F563" s="5" t="s">
        <v>146</v>
      </c>
      <c r="G563" s="6">
        <f>SUM(G564,G580,G600)</f>
        <v>72574.4</v>
      </c>
      <c r="H563" s="6">
        <f>SUM(H564,H580,H600)</f>
        <v>75518.5</v>
      </c>
      <c r="I563" s="6">
        <f>SUM(I564,I580,I600)</f>
        <v>66889.2</v>
      </c>
    </row>
    <row r="564" spans="1:9" s="8" customFormat="1" ht="18" customHeight="1">
      <c r="A564" s="5"/>
      <c r="B564" s="13" t="s">
        <v>543</v>
      </c>
      <c r="C564" s="4" t="s">
        <v>401</v>
      </c>
      <c r="D564" s="2" t="s">
        <v>137</v>
      </c>
      <c r="E564" s="2" t="s">
        <v>367</v>
      </c>
      <c r="F564" s="126" t="s">
        <v>146</v>
      </c>
      <c r="G564" s="118">
        <f>SUM(G565,G569)</f>
        <v>9019.4</v>
      </c>
      <c r="H564" s="118">
        <f>SUM(H565,H570,H574)</f>
        <v>9019.4</v>
      </c>
      <c r="I564" s="118">
        <f>SUM(I565,I570,I574)</f>
        <v>9019.4</v>
      </c>
    </row>
    <row r="565" spans="1:9" s="8" customFormat="1" ht="33.75" customHeight="1">
      <c r="A565" s="5"/>
      <c r="B565" s="17" t="s">
        <v>690</v>
      </c>
      <c r="C565" s="4" t="s">
        <v>401</v>
      </c>
      <c r="D565" s="4" t="s">
        <v>137</v>
      </c>
      <c r="E565" s="2" t="s">
        <v>55</v>
      </c>
      <c r="F565" s="5" t="s">
        <v>146</v>
      </c>
      <c r="G565" s="89">
        <f>SUM(G567:G568)</f>
        <v>270</v>
      </c>
      <c r="H565" s="89">
        <f>SUM(H567:H568)</f>
        <v>270</v>
      </c>
      <c r="I565" s="89">
        <f>SUM(I567:I568)</f>
        <v>270</v>
      </c>
    </row>
    <row r="566" spans="1:9" s="8" customFormat="1" ht="16.5" customHeight="1">
      <c r="A566" s="5"/>
      <c r="B566" s="19" t="s">
        <v>144</v>
      </c>
      <c r="C566" s="4"/>
      <c r="D566" s="4"/>
      <c r="E566" s="2"/>
      <c r="F566" s="5"/>
      <c r="G566" s="89"/>
      <c r="H566" s="89"/>
      <c r="I566" s="89"/>
    </row>
    <row r="567" spans="1:9" s="8" customFormat="1" ht="16.5" customHeight="1">
      <c r="A567" s="5"/>
      <c r="B567" s="16" t="s">
        <v>195</v>
      </c>
      <c r="C567" s="4" t="s">
        <v>401</v>
      </c>
      <c r="D567" s="4" t="s">
        <v>137</v>
      </c>
      <c r="E567" s="2" t="s">
        <v>55</v>
      </c>
      <c r="F567" s="5" t="s">
        <v>310</v>
      </c>
      <c r="G567" s="89">
        <v>150</v>
      </c>
      <c r="H567" s="89">
        <v>150</v>
      </c>
      <c r="I567" s="89">
        <v>150</v>
      </c>
    </row>
    <row r="568" spans="1:9" s="8" customFormat="1" ht="18.75" customHeight="1">
      <c r="A568" s="5"/>
      <c r="B568" s="17" t="s">
        <v>282</v>
      </c>
      <c r="C568" s="4" t="s">
        <v>401</v>
      </c>
      <c r="D568" s="4" t="s">
        <v>137</v>
      </c>
      <c r="E568" s="2" t="s">
        <v>55</v>
      </c>
      <c r="F568" s="5" t="s">
        <v>201</v>
      </c>
      <c r="G568" s="89">
        <v>120</v>
      </c>
      <c r="H568" s="89">
        <v>120</v>
      </c>
      <c r="I568" s="89">
        <v>120</v>
      </c>
    </row>
    <row r="569" spans="1:9" s="8" customFormat="1" ht="18.75" customHeight="1">
      <c r="A569" s="5"/>
      <c r="B569" s="13" t="s">
        <v>679</v>
      </c>
      <c r="C569" s="4" t="s">
        <v>401</v>
      </c>
      <c r="D569" s="2" t="s">
        <v>137</v>
      </c>
      <c r="E569" s="2" t="s">
        <v>453</v>
      </c>
      <c r="F569" s="5" t="s">
        <v>146</v>
      </c>
      <c r="G569" s="46">
        <f>SUM(G570,G574)</f>
        <v>8749.4</v>
      </c>
      <c r="H569" s="46">
        <f>SUM(H570,H574)</f>
        <v>8749.4</v>
      </c>
      <c r="I569" s="46">
        <f>SUM(I570,I574)</f>
        <v>8749.4</v>
      </c>
    </row>
    <row r="570" spans="1:9" s="8" customFormat="1" ht="28.5" customHeight="1">
      <c r="A570" s="5"/>
      <c r="B570" s="75" t="s">
        <v>461</v>
      </c>
      <c r="C570" s="76" t="s">
        <v>401</v>
      </c>
      <c r="D570" s="62" t="s">
        <v>137</v>
      </c>
      <c r="E570" s="62" t="s">
        <v>462</v>
      </c>
      <c r="F570" s="63" t="s">
        <v>146</v>
      </c>
      <c r="G570" s="22">
        <f>SUM(G571)</f>
        <v>476.6</v>
      </c>
      <c r="H570" s="22">
        <f>SUM(H571)</f>
        <v>476.6</v>
      </c>
      <c r="I570" s="22">
        <f>SUM(I571)</f>
        <v>476.6</v>
      </c>
    </row>
    <row r="571" spans="1:9" s="8" customFormat="1" ht="26.25" customHeight="1">
      <c r="A571" s="5"/>
      <c r="B571" s="13" t="s">
        <v>279</v>
      </c>
      <c r="C571" s="4" t="s">
        <v>401</v>
      </c>
      <c r="D571" s="2" t="s">
        <v>137</v>
      </c>
      <c r="E571" s="2" t="s">
        <v>467</v>
      </c>
      <c r="F571" s="5" t="s">
        <v>146</v>
      </c>
      <c r="G571" s="118">
        <f>SUM(G573)</f>
        <v>476.6</v>
      </c>
      <c r="H571" s="118">
        <f>SUM(H573)</f>
        <v>476.6</v>
      </c>
      <c r="I571" s="118">
        <f>SUM(I573)</f>
        <v>476.6</v>
      </c>
    </row>
    <row r="572" spans="1:9" s="8" customFormat="1" ht="12" customHeight="1">
      <c r="A572" s="5"/>
      <c r="B572" s="17" t="s">
        <v>144</v>
      </c>
      <c r="C572" s="4"/>
      <c r="D572" s="2"/>
      <c r="E572" s="2"/>
      <c r="F572" s="5"/>
      <c r="G572" s="118"/>
      <c r="H572" s="118"/>
      <c r="I572" s="118"/>
    </row>
    <row r="573" spans="1:9" s="8" customFormat="1" ht="15" customHeight="1">
      <c r="A573" s="5"/>
      <c r="B573" s="17" t="s">
        <v>266</v>
      </c>
      <c r="C573" s="4" t="s">
        <v>401</v>
      </c>
      <c r="D573" s="2" t="s">
        <v>137</v>
      </c>
      <c r="E573" s="2" t="s">
        <v>467</v>
      </c>
      <c r="F573" s="5" t="s">
        <v>201</v>
      </c>
      <c r="G573" s="118">
        <v>476.6</v>
      </c>
      <c r="H573" s="118">
        <v>476.6</v>
      </c>
      <c r="I573" s="118">
        <v>476.6</v>
      </c>
    </row>
    <row r="574" spans="1:9" s="8" customFormat="1" ht="33.75" customHeight="1">
      <c r="A574" s="5"/>
      <c r="B574" s="117" t="s">
        <v>482</v>
      </c>
      <c r="C574" s="76" t="s">
        <v>401</v>
      </c>
      <c r="D574" s="133" t="s">
        <v>137</v>
      </c>
      <c r="E574" s="133" t="s">
        <v>485</v>
      </c>
      <c r="F574" s="133" t="s">
        <v>146</v>
      </c>
      <c r="G574" s="134">
        <f>SUM(G575)</f>
        <v>8272.8</v>
      </c>
      <c r="H574" s="134">
        <f>SUM(H575)</f>
        <v>8272.8</v>
      </c>
      <c r="I574" s="134">
        <f>SUM(I575)</f>
        <v>8272.8</v>
      </c>
    </row>
    <row r="575" spans="1:9" s="8" customFormat="1" ht="72.75" customHeight="1">
      <c r="A575" s="5"/>
      <c r="B575" s="17" t="s">
        <v>773</v>
      </c>
      <c r="C575" s="4" t="s">
        <v>401</v>
      </c>
      <c r="D575" s="2" t="s">
        <v>137</v>
      </c>
      <c r="E575" s="2" t="s">
        <v>507</v>
      </c>
      <c r="F575" s="5" t="s">
        <v>201</v>
      </c>
      <c r="G575" s="6">
        <f>SUM(G577:G579)</f>
        <v>8272.8</v>
      </c>
      <c r="H575" s="6">
        <f>SUM(H577:H579)</f>
        <v>8272.8</v>
      </c>
      <c r="I575" s="6">
        <f>SUM(I577:I579)</f>
        <v>8272.8</v>
      </c>
    </row>
    <row r="576" spans="1:9" s="8" customFormat="1" ht="15.75" customHeight="1">
      <c r="A576" s="5"/>
      <c r="B576" s="83" t="s">
        <v>144</v>
      </c>
      <c r="C576" s="4"/>
      <c r="D576" s="2"/>
      <c r="E576" s="2"/>
      <c r="F576" s="5"/>
      <c r="G576" s="6"/>
      <c r="H576" s="118"/>
      <c r="I576" s="118"/>
    </row>
    <row r="577" spans="1:9" s="8" customFormat="1" ht="24.75" customHeight="1">
      <c r="A577" s="5"/>
      <c r="B577" s="17" t="s">
        <v>1</v>
      </c>
      <c r="C577" s="4" t="s">
        <v>401</v>
      </c>
      <c r="D577" s="2" t="s">
        <v>137</v>
      </c>
      <c r="E577" s="2" t="s">
        <v>507</v>
      </c>
      <c r="F577" s="5" t="s">
        <v>201</v>
      </c>
      <c r="G577" s="6">
        <v>1800</v>
      </c>
      <c r="H577" s="6">
        <v>1800</v>
      </c>
      <c r="I577" s="6">
        <v>1800</v>
      </c>
    </row>
    <row r="578" spans="1:9" s="8" customFormat="1" ht="24" customHeight="1">
      <c r="A578" s="5"/>
      <c r="B578" s="17" t="s">
        <v>334</v>
      </c>
      <c r="C578" s="4" t="s">
        <v>401</v>
      </c>
      <c r="D578" s="2" t="s">
        <v>137</v>
      </c>
      <c r="E578" s="2" t="s">
        <v>507</v>
      </c>
      <c r="F578" s="5" t="s">
        <v>201</v>
      </c>
      <c r="G578" s="6">
        <v>6392.8</v>
      </c>
      <c r="H578" s="6">
        <v>6392.8</v>
      </c>
      <c r="I578" s="6">
        <v>6392.8</v>
      </c>
    </row>
    <row r="579" spans="1:9" s="8" customFormat="1" ht="18" customHeight="1">
      <c r="A579" s="5"/>
      <c r="B579" s="17" t="s">
        <v>318</v>
      </c>
      <c r="C579" s="4" t="s">
        <v>401</v>
      </c>
      <c r="D579" s="2" t="s">
        <v>137</v>
      </c>
      <c r="E579" s="2" t="s">
        <v>507</v>
      </c>
      <c r="F579" s="5" t="s">
        <v>201</v>
      </c>
      <c r="G579" s="6">
        <v>80</v>
      </c>
      <c r="H579" s="6">
        <v>80</v>
      </c>
      <c r="I579" s="6">
        <v>80</v>
      </c>
    </row>
    <row r="580" spans="1:9" s="8" customFormat="1" ht="15" customHeight="1">
      <c r="A580" s="5"/>
      <c r="B580" s="17" t="s">
        <v>544</v>
      </c>
      <c r="C580" s="4" t="s">
        <v>401</v>
      </c>
      <c r="D580" s="2" t="s">
        <v>153</v>
      </c>
      <c r="E580" s="2" t="s">
        <v>367</v>
      </c>
      <c r="F580" s="5" t="s">
        <v>146</v>
      </c>
      <c r="G580" s="118">
        <f>SUM(G581)</f>
        <v>59787.399999999994</v>
      </c>
      <c r="H580" s="118">
        <f>SUM(H581)</f>
        <v>62735</v>
      </c>
      <c r="I580" s="118">
        <f>SUM(I581)</f>
        <v>54107.2</v>
      </c>
    </row>
    <row r="581" spans="1:9" s="8" customFormat="1" ht="18.75" customHeight="1">
      <c r="A581" s="5"/>
      <c r="B581" s="13" t="s">
        <v>679</v>
      </c>
      <c r="C581" s="4" t="s">
        <v>401</v>
      </c>
      <c r="D581" s="2" t="s">
        <v>153</v>
      </c>
      <c r="E581" s="2" t="s">
        <v>453</v>
      </c>
      <c r="F581" s="5" t="s">
        <v>146</v>
      </c>
      <c r="G581" s="6">
        <f>SUM(G582,G584)</f>
        <v>59787.399999999994</v>
      </c>
      <c r="H581" s="6">
        <f>SUM(H582,H584)</f>
        <v>62735</v>
      </c>
      <c r="I581" s="6">
        <f>SUM(I582,I584)</f>
        <v>54107.2</v>
      </c>
    </row>
    <row r="582" spans="1:9" s="8" customFormat="1" ht="26.25" customHeight="1">
      <c r="A582" s="5"/>
      <c r="B582" s="75" t="s">
        <v>461</v>
      </c>
      <c r="C582" s="76" t="s">
        <v>401</v>
      </c>
      <c r="D582" s="62" t="s">
        <v>155</v>
      </c>
      <c r="E582" s="62" t="s">
        <v>462</v>
      </c>
      <c r="F582" s="63" t="s">
        <v>146</v>
      </c>
      <c r="G582" s="22">
        <f>SUM(G583)</f>
        <v>15043.8</v>
      </c>
      <c r="H582" s="22">
        <f>SUM(H583)</f>
        <v>15043.8</v>
      </c>
      <c r="I582" s="22">
        <f>SUM(I583)</f>
        <v>15043.8</v>
      </c>
    </row>
    <row r="583" spans="1:9" s="8" customFormat="1" ht="48" customHeight="1">
      <c r="A583" s="5"/>
      <c r="B583" s="13" t="s">
        <v>433</v>
      </c>
      <c r="C583" s="4" t="s">
        <v>401</v>
      </c>
      <c r="D583" s="2" t="s">
        <v>153</v>
      </c>
      <c r="E583" s="2" t="s">
        <v>468</v>
      </c>
      <c r="F583" s="5" t="s">
        <v>201</v>
      </c>
      <c r="G583" s="121">
        <v>15043.8</v>
      </c>
      <c r="H583" s="121">
        <v>15043.8</v>
      </c>
      <c r="I583" s="121">
        <v>15043.8</v>
      </c>
    </row>
    <row r="584" spans="1:9" s="8" customFormat="1" ht="42" customHeight="1">
      <c r="A584" s="63"/>
      <c r="B584" s="117" t="s">
        <v>479</v>
      </c>
      <c r="C584" s="76" t="s">
        <v>401</v>
      </c>
      <c r="D584" s="62" t="s">
        <v>155</v>
      </c>
      <c r="E584" s="62" t="s">
        <v>480</v>
      </c>
      <c r="F584" s="132" t="s">
        <v>146</v>
      </c>
      <c r="G584" s="119">
        <f>SUM(G585,G586,G594)</f>
        <v>44743.6</v>
      </c>
      <c r="H584" s="119">
        <f>SUM(H585,H586,H594)</f>
        <v>47691.2</v>
      </c>
      <c r="I584" s="119">
        <f>SUM(I585,I586,I594)</f>
        <v>39063.4</v>
      </c>
    </row>
    <row r="585" spans="1:9" s="8" customFormat="1" ht="48" customHeight="1">
      <c r="A585" s="5"/>
      <c r="B585" s="19" t="s">
        <v>231</v>
      </c>
      <c r="C585" s="4" t="s">
        <v>401</v>
      </c>
      <c r="D585" s="2" t="s">
        <v>153</v>
      </c>
      <c r="E585" s="2" t="s">
        <v>481</v>
      </c>
      <c r="F585" s="5" t="s">
        <v>201</v>
      </c>
      <c r="G585" s="6">
        <v>1300</v>
      </c>
      <c r="H585" s="118">
        <v>1300</v>
      </c>
      <c r="I585" s="118">
        <v>1300</v>
      </c>
    </row>
    <row r="586" spans="1:9" s="8" customFormat="1" ht="39.75" customHeight="1">
      <c r="A586" s="5"/>
      <c r="B586" s="13" t="s">
        <v>262</v>
      </c>
      <c r="C586" s="4" t="s">
        <v>401</v>
      </c>
      <c r="D586" s="2" t="s">
        <v>153</v>
      </c>
      <c r="E586" s="2" t="s">
        <v>481</v>
      </c>
      <c r="F586" s="5" t="s">
        <v>146</v>
      </c>
      <c r="G586" s="6">
        <f>SUM(G588,G590,G592:G593)</f>
        <v>23958.8</v>
      </c>
      <c r="H586" s="6">
        <f>SUM(H588,H590,H592:H593)</f>
        <v>23958.8</v>
      </c>
      <c r="I586" s="6">
        <f>SUM(I588,I590,I592:I593)</f>
        <v>23958.8</v>
      </c>
    </row>
    <row r="587" spans="1:9" s="8" customFormat="1" ht="12.75">
      <c r="A587" s="5"/>
      <c r="B587" s="13" t="s">
        <v>144</v>
      </c>
      <c r="C587" s="4"/>
      <c r="D587" s="2"/>
      <c r="E587" s="2"/>
      <c r="F587" s="5"/>
      <c r="G587" s="6"/>
      <c r="H587" s="118"/>
      <c r="I587" s="118"/>
    </row>
    <row r="588" spans="1:9" s="8" customFormat="1" ht="12.75">
      <c r="A588" s="5"/>
      <c r="B588" s="13" t="s">
        <v>130</v>
      </c>
      <c r="C588" s="4" t="s">
        <v>401</v>
      </c>
      <c r="D588" s="2" t="s">
        <v>153</v>
      </c>
      <c r="E588" s="2" t="s">
        <v>481</v>
      </c>
      <c r="F588" s="5" t="s">
        <v>201</v>
      </c>
      <c r="G588" s="6">
        <v>3550</v>
      </c>
      <c r="H588" s="6">
        <v>3550</v>
      </c>
      <c r="I588" s="6">
        <v>3550</v>
      </c>
    </row>
    <row r="589" spans="1:9" s="8" customFormat="1" ht="21">
      <c r="A589" s="5"/>
      <c r="B589" s="13" t="s">
        <v>402</v>
      </c>
      <c r="C589" s="4" t="s">
        <v>401</v>
      </c>
      <c r="D589" s="2" t="s">
        <v>153</v>
      </c>
      <c r="E589" s="2" t="s">
        <v>481</v>
      </c>
      <c r="F589" s="5"/>
      <c r="G589" s="6"/>
      <c r="H589" s="6"/>
      <c r="I589" s="6"/>
    </row>
    <row r="590" spans="1:9" s="8" customFormat="1" ht="12.75">
      <c r="A590" s="5"/>
      <c r="B590" s="13" t="s">
        <v>122</v>
      </c>
      <c r="C590" s="4" t="s">
        <v>401</v>
      </c>
      <c r="D590" s="2" t="s">
        <v>153</v>
      </c>
      <c r="E590" s="2" t="s">
        <v>481</v>
      </c>
      <c r="F590" s="5" t="s">
        <v>201</v>
      </c>
      <c r="G590" s="6">
        <v>3271.8</v>
      </c>
      <c r="H590" s="6">
        <v>3271.8</v>
      </c>
      <c r="I590" s="6">
        <v>3271.8</v>
      </c>
    </row>
    <row r="591" spans="1:9" s="8" customFormat="1" ht="12.75">
      <c r="A591" s="5"/>
      <c r="B591" s="13" t="s">
        <v>403</v>
      </c>
      <c r="C591" s="4" t="s">
        <v>401</v>
      </c>
      <c r="D591" s="2" t="s">
        <v>153</v>
      </c>
      <c r="E591" s="2" t="s">
        <v>481</v>
      </c>
      <c r="F591" s="5"/>
      <c r="G591" s="6"/>
      <c r="H591" s="6"/>
      <c r="I591" s="6"/>
    </row>
    <row r="592" spans="1:9" s="8" customFormat="1" ht="12.75">
      <c r="A592" s="202"/>
      <c r="B592" s="207" t="s">
        <v>131</v>
      </c>
      <c r="C592" s="4" t="s">
        <v>401</v>
      </c>
      <c r="D592" s="2" t="s">
        <v>153</v>
      </c>
      <c r="E592" s="2" t="s">
        <v>481</v>
      </c>
      <c r="F592" s="5" t="s">
        <v>310</v>
      </c>
      <c r="G592" s="6"/>
      <c r="H592" s="6"/>
      <c r="I592" s="6"/>
    </row>
    <row r="593" spans="1:9" s="8" customFormat="1" ht="12.75">
      <c r="A593" s="203"/>
      <c r="B593" s="208"/>
      <c r="C593" s="4" t="s">
        <v>401</v>
      </c>
      <c r="D593" s="2" t="s">
        <v>153</v>
      </c>
      <c r="E593" s="2" t="s">
        <v>481</v>
      </c>
      <c r="F593" s="5" t="s">
        <v>201</v>
      </c>
      <c r="G593" s="6">
        <v>17137</v>
      </c>
      <c r="H593" s="6">
        <v>17137</v>
      </c>
      <c r="I593" s="6">
        <v>17137</v>
      </c>
    </row>
    <row r="594" spans="1:9" s="8" customFormat="1" ht="51.75" customHeight="1">
      <c r="A594" s="5"/>
      <c r="B594" s="13" t="s">
        <v>263</v>
      </c>
      <c r="C594" s="4" t="s">
        <v>401</v>
      </c>
      <c r="D594" s="10" t="s">
        <v>153</v>
      </c>
      <c r="E594" s="10" t="s">
        <v>480</v>
      </c>
      <c r="F594" s="10" t="s">
        <v>202</v>
      </c>
      <c r="G594" s="46">
        <f>SUM(G596:G598)</f>
        <v>19484.8</v>
      </c>
      <c r="H594" s="46">
        <f>SUM(H596:H598)</f>
        <v>22432.4</v>
      </c>
      <c r="I594" s="46">
        <f>SUM(I596:I598)</f>
        <v>13804.6</v>
      </c>
    </row>
    <row r="595" spans="1:9" s="8" customFormat="1" ht="12.75">
      <c r="A595" s="74"/>
      <c r="B595" s="13" t="s">
        <v>144</v>
      </c>
      <c r="C595" s="4"/>
      <c r="D595" s="10"/>
      <c r="E595" s="10"/>
      <c r="F595" s="10"/>
      <c r="G595" s="46"/>
      <c r="H595" s="158"/>
      <c r="I595" s="158"/>
    </row>
    <row r="596" spans="1:9" s="8" customFormat="1" ht="12.75">
      <c r="A596" s="74"/>
      <c r="B596" s="13" t="s">
        <v>345</v>
      </c>
      <c r="C596" s="4" t="s">
        <v>401</v>
      </c>
      <c r="D596" s="10" t="s">
        <v>153</v>
      </c>
      <c r="E596" s="10" t="s">
        <v>483</v>
      </c>
      <c r="F596" s="10" t="s">
        <v>202</v>
      </c>
      <c r="G596" s="46"/>
      <c r="H596" s="158"/>
      <c r="I596" s="158"/>
    </row>
    <row r="597" spans="1:9" s="8" customFormat="1" ht="12.75">
      <c r="A597" s="74"/>
      <c r="B597" s="13" t="s">
        <v>238</v>
      </c>
      <c r="C597" s="4" t="s">
        <v>401</v>
      </c>
      <c r="D597" s="10" t="s">
        <v>153</v>
      </c>
      <c r="E597" s="10" t="s">
        <v>483</v>
      </c>
      <c r="F597" s="10" t="s">
        <v>202</v>
      </c>
      <c r="G597" s="46"/>
      <c r="H597" s="158"/>
      <c r="I597" s="158"/>
    </row>
    <row r="598" spans="1:9" s="8" customFormat="1" ht="12.75">
      <c r="A598" s="74"/>
      <c r="B598" s="13" t="s">
        <v>238</v>
      </c>
      <c r="C598" s="4" t="s">
        <v>401</v>
      </c>
      <c r="D598" s="10" t="s">
        <v>153</v>
      </c>
      <c r="E598" s="10" t="s">
        <v>484</v>
      </c>
      <c r="F598" s="10" t="s">
        <v>202</v>
      </c>
      <c r="G598" s="46">
        <v>19484.8</v>
      </c>
      <c r="H598" s="158">
        <v>22432.4</v>
      </c>
      <c r="I598" s="158">
        <v>13804.6</v>
      </c>
    </row>
    <row r="599" spans="1:9" s="8" customFormat="1" ht="12.75">
      <c r="A599" s="74"/>
      <c r="B599" s="13" t="s">
        <v>895</v>
      </c>
      <c r="C599" s="4"/>
      <c r="D599" s="10"/>
      <c r="E599" s="10"/>
      <c r="F599" s="10"/>
      <c r="G599" s="46">
        <v>7405.8</v>
      </c>
      <c r="H599" s="158"/>
      <c r="I599" s="158"/>
    </row>
    <row r="600" spans="1:9" s="42" customFormat="1" ht="24.75" customHeight="1">
      <c r="A600" s="74"/>
      <c r="B600" s="17" t="s">
        <v>545</v>
      </c>
      <c r="C600" s="4" t="s">
        <v>401</v>
      </c>
      <c r="D600" s="4" t="s">
        <v>299</v>
      </c>
      <c r="E600" s="2" t="s">
        <v>367</v>
      </c>
      <c r="F600" s="5" t="s">
        <v>146</v>
      </c>
      <c r="G600" s="6">
        <f>SUM(G601)</f>
        <v>3767.6</v>
      </c>
      <c r="H600" s="6">
        <f>SUM(H601)</f>
        <v>3764.1</v>
      </c>
      <c r="I600" s="6">
        <f>SUM(I601)</f>
        <v>3762.6</v>
      </c>
    </row>
    <row r="601" spans="1:9" s="8" customFormat="1" ht="46.5" customHeight="1">
      <c r="A601" s="74"/>
      <c r="B601" s="19" t="s">
        <v>621</v>
      </c>
      <c r="C601" s="4" t="s">
        <v>401</v>
      </c>
      <c r="D601" s="2" t="s">
        <v>299</v>
      </c>
      <c r="E601" s="2" t="s">
        <v>330</v>
      </c>
      <c r="F601" s="5" t="s">
        <v>146</v>
      </c>
      <c r="G601" s="24">
        <f>SUM(G603:G605)</f>
        <v>3767.6</v>
      </c>
      <c r="H601" s="24">
        <f>SUM(H603:H605)</f>
        <v>3764.1</v>
      </c>
      <c r="I601" s="24">
        <f>SUM(I603:I605)</f>
        <v>3762.6</v>
      </c>
    </row>
    <row r="602" spans="1:9" s="8" customFormat="1" ht="12.75" customHeight="1">
      <c r="A602" s="74"/>
      <c r="B602" s="19" t="s">
        <v>144</v>
      </c>
      <c r="C602" s="4"/>
      <c r="D602" s="2"/>
      <c r="E602" s="2"/>
      <c r="F602" s="5"/>
      <c r="G602" s="24"/>
      <c r="H602" s="24"/>
      <c r="I602" s="24"/>
    </row>
    <row r="603" spans="1:9" s="8" customFormat="1" ht="42" customHeight="1">
      <c r="A603" s="74"/>
      <c r="B603" s="16" t="s">
        <v>309</v>
      </c>
      <c r="C603" s="14" t="s">
        <v>401</v>
      </c>
      <c r="D603" s="67" t="s">
        <v>299</v>
      </c>
      <c r="E603" s="2" t="s">
        <v>330</v>
      </c>
      <c r="F603" s="11" t="s">
        <v>344</v>
      </c>
      <c r="G603" s="25">
        <v>3477.1</v>
      </c>
      <c r="H603" s="25">
        <v>3477.1</v>
      </c>
      <c r="I603" s="25">
        <v>3477.1</v>
      </c>
    </row>
    <row r="604" spans="1:9" s="8" customFormat="1" ht="21" customHeight="1">
      <c r="A604" s="74"/>
      <c r="B604" s="16" t="s">
        <v>195</v>
      </c>
      <c r="C604" s="14" t="s">
        <v>401</v>
      </c>
      <c r="D604" s="67" t="s">
        <v>299</v>
      </c>
      <c r="E604" s="2" t="s">
        <v>330</v>
      </c>
      <c r="F604" s="11" t="s">
        <v>310</v>
      </c>
      <c r="G604" s="25">
        <v>290.5</v>
      </c>
      <c r="H604" s="25">
        <v>287</v>
      </c>
      <c r="I604" s="25">
        <v>285.5</v>
      </c>
    </row>
    <row r="605" spans="1:9" s="8" customFormat="1" ht="14.25" customHeight="1">
      <c r="A605" s="74"/>
      <c r="B605" s="16" t="s">
        <v>199</v>
      </c>
      <c r="C605" s="14" t="s">
        <v>401</v>
      </c>
      <c r="D605" s="67" t="s">
        <v>299</v>
      </c>
      <c r="E605" s="2" t="s">
        <v>330</v>
      </c>
      <c r="F605" s="11" t="s">
        <v>172</v>
      </c>
      <c r="G605" s="25"/>
      <c r="H605" s="25"/>
      <c r="I605" s="25"/>
    </row>
    <row r="606" spans="1:10" ht="42" customHeight="1">
      <c r="A606" s="36" t="s">
        <v>165</v>
      </c>
      <c r="B606" s="92" t="s">
        <v>311</v>
      </c>
      <c r="C606" s="35" t="s">
        <v>312</v>
      </c>
      <c r="D606" s="35" t="s">
        <v>155</v>
      </c>
      <c r="E606" s="35" t="s">
        <v>367</v>
      </c>
      <c r="F606" s="36" t="s">
        <v>146</v>
      </c>
      <c r="G606" s="37">
        <f>SUM(G607,G611,G619)</f>
        <v>81114.99999999999</v>
      </c>
      <c r="H606" s="37">
        <f>SUM(H607,H611,H619)</f>
        <v>76463.2</v>
      </c>
      <c r="I606" s="37">
        <f>SUM(I607,I611,I619)</f>
        <v>76463.2</v>
      </c>
      <c r="J606" s="30"/>
    </row>
    <row r="607" spans="1:10" ht="21" customHeight="1">
      <c r="A607" s="5"/>
      <c r="B607" s="19" t="s">
        <v>516</v>
      </c>
      <c r="C607" s="2" t="s">
        <v>312</v>
      </c>
      <c r="D607" s="2" t="s">
        <v>517</v>
      </c>
      <c r="E607" s="2" t="s">
        <v>367</v>
      </c>
      <c r="F607" s="5" t="s">
        <v>146</v>
      </c>
      <c r="G607" s="24">
        <f>SUM(G608)</f>
        <v>85</v>
      </c>
      <c r="H607" s="24">
        <f aca="true" t="shared" si="12" ref="H607:I609">SUM(H608)</f>
        <v>85</v>
      </c>
      <c r="I607" s="24">
        <f t="shared" si="12"/>
        <v>85</v>
      </c>
      <c r="J607" s="30"/>
    </row>
    <row r="608" spans="1:10" ht="25.5" customHeight="1">
      <c r="A608" s="5"/>
      <c r="B608" s="19" t="s">
        <v>518</v>
      </c>
      <c r="C608" s="2" t="s">
        <v>312</v>
      </c>
      <c r="D608" s="2" t="s">
        <v>28</v>
      </c>
      <c r="E608" s="2" t="s">
        <v>367</v>
      </c>
      <c r="F608" s="5" t="s">
        <v>146</v>
      </c>
      <c r="G608" s="24">
        <f>SUM(G609)</f>
        <v>85</v>
      </c>
      <c r="H608" s="24">
        <f t="shared" si="12"/>
        <v>85</v>
      </c>
      <c r="I608" s="24">
        <f t="shared" si="12"/>
        <v>85</v>
      </c>
      <c r="J608" s="30"/>
    </row>
    <row r="609" spans="1:10" ht="48.75" customHeight="1">
      <c r="A609" s="36"/>
      <c r="B609" s="13" t="s">
        <v>691</v>
      </c>
      <c r="C609" s="67" t="s">
        <v>312</v>
      </c>
      <c r="D609" s="67" t="s">
        <v>28</v>
      </c>
      <c r="E609" s="2" t="s">
        <v>331</v>
      </c>
      <c r="F609" s="11" t="s">
        <v>146</v>
      </c>
      <c r="G609" s="25">
        <f>SUM(G610)</f>
        <v>85</v>
      </c>
      <c r="H609" s="25">
        <f t="shared" si="12"/>
        <v>85</v>
      </c>
      <c r="I609" s="25">
        <f t="shared" si="12"/>
        <v>85</v>
      </c>
      <c r="J609" s="30"/>
    </row>
    <row r="610" spans="1:10" ht="24" customHeight="1">
      <c r="A610" s="36"/>
      <c r="B610" s="13" t="s">
        <v>195</v>
      </c>
      <c r="C610" s="67" t="s">
        <v>312</v>
      </c>
      <c r="D610" s="67" t="s">
        <v>28</v>
      </c>
      <c r="E610" s="2" t="s">
        <v>331</v>
      </c>
      <c r="F610" s="11" t="s">
        <v>310</v>
      </c>
      <c r="G610" s="25">
        <v>85</v>
      </c>
      <c r="H610" s="25">
        <v>85</v>
      </c>
      <c r="I610" s="25">
        <v>85</v>
      </c>
      <c r="J610" s="30"/>
    </row>
    <row r="611" spans="1:10" ht="17.25" customHeight="1">
      <c r="A611" s="36"/>
      <c r="B611" s="13" t="s">
        <v>513</v>
      </c>
      <c r="C611" s="67" t="s">
        <v>312</v>
      </c>
      <c r="D611" s="67" t="s">
        <v>512</v>
      </c>
      <c r="E611" s="2" t="s">
        <v>367</v>
      </c>
      <c r="F611" s="11" t="s">
        <v>146</v>
      </c>
      <c r="G611" s="25">
        <f aca="true" t="shared" si="13" ref="G611:I612">SUM(G612)</f>
        <v>831.4</v>
      </c>
      <c r="H611" s="25">
        <f t="shared" si="13"/>
        <v>831.4</v>
      </c>
      <c r="I611" s="25">
        <f t="shared" si="13"/>
        <v>831.4</v>
      </c>
      <c r="J611" s="30"/>
    </row>
    <row r="612" spans="1:10" ht="16.5" customHeight="1">
      <c r="A612" s="36"/>
      <c r="B612" s="13" t="s">
        <v>515</v>
      </c>
      <c r="C612" s="67" t="s">
        <v>312</v>
      </c>
      <c r="D612" s="67" t="s">
        <v>190</v>
      </c>
      <c r="E612" s="2" t="s">
        <v>367</v>
      </c>
      <c r="F612" s="11" t="s">
        <v>146</v>
      </c>
      <c r="G612" s="25">
        <f t="shared" si="13"/>
        <v>831.4</v>
      </c>
      <c r="H612" s="25">
        <f t="shared" si="13"/>
        <v>831.4</v>
      </c>
      <c r="I612" s="25">
        <f t="shared" si="13"/>
        <v>831.4</v>
      </c>
      <c r="J612" s="30"/>
    </row>
    <row r="613" spans="1:10" ht="28.5" customHeight="1">
      <c r="A613" s="36"/>
      <c r="B613" s="81" t="s">
        <v>674</v>
      </c>
      <c r="C613" s="85" t="s">
        <v>312</v>
      </c>
      <c r="D613" s="85" t="s">
        <v>190</v>
      </c>
      <c r="E613" s="77" t="s">
        <v>60</v>
      </c>
      <c r="F613" s="5" t="s">
        <v>146</v>
      </c>
      <c r="G613" s="25">
        <f>SUM(G616:G618)</f>
        <v>831.4</v>
      </c>
      <c r="H613" s="25">
        <f>SUM(H616:H618)</f>
        <v>831.4</v>
      </c>
      <c r="I613" s="25">
        <f>SUM(I616:I618)</f>
        <v>831.4</v>
      </c>
      <c r="J613" s="30"/>
    </row>
    <row r="614" spans="1:10" ht="47.25" customHeight="1">
      <c r="A614" s="36"/>
      <c r="B614" s="16" t="s">
        <v>197</v>
      </c>
      <c r="C614" s="85" t="s">
        <v>312</v>
      </c>
      <c r="D614" s="85" t="s">
        <v>190</v>
      </c>
      <c r="E614" s="77" t="s">
        <v>382</v>
      </c>
      <c r="F614" s="5" t="s">
        <v>146</v>
      </c>
      <c r="G614" s="25">
        <v>831.4</v>
      </c>
      <c r="H614" s="25">
        <v>831.4</v>
      </c>
      <c r="I614" s="25">
        <v>831.4</v>
      </c>
      <c r="J614" s="30"/>
    </row>
    <row r="615" spans="1:10" ht="15" customHeight="1">
      <c r="A615" s="36"/>
      <c r="B615" s="81" t="s">
        <v>144</v>
      </c>
      <c r="C615" s="85"/>
      <c r="D615" s="85"/>
      <c r="E615" s="77"/>
      <c r="F615" s="5"/>
      <c r="G615" s="25"/>
      <c r="H615" s="25"/>
      <c r="I615" s="25"/>
      <c r="J615" s="30"/>
    </row>
    <row r="616" spans="1:10" ht="27" customHeight="1">
      <c r="A616" s="36"/>
      <c r="B616" s="19" t="s">
        <v>3</v>
      </c>
      <c r="C616" s="85" t="s">
        <v>312</v>
      </c>
      <c r="D616" s="85" t="s">
        <v>190</v>
      </c>
      <c r="E616" s="77" t="s">
        <v>382</v>
      </c>
      <c r="F616" s="5" t="s">
        <v>310</v>
      </c>
      <c r="G616" s="25">
        <v>85</v>
      </c>
      <c r="H616" s="25">
        <v>85</v>
      </c>
      <c r="I616" s="25">
        <v>85</v>
      </c>
      <c r="J616" s="30"/>
    </row>
    <row r="617" spans="1:10" ht="27" customHeight="1">
      <c r="A617" s="36"/>
      <c r="B617" s="19" t="s">
        <v>756</v>
      </c>
      <c r="C617" s="85" t="s">
        <v>312</v>
      </c>
      <c r="D617" s="85" t="s">
        <v>190</v>
      </c>
      <c r="E617" s="77" t="s">
        <v>382</v>
      </c>
      <c r="F617" s="5" t="s">
        <v>175</v>
      </c>
      <c r="G617" s="25">
        <v>125.4</v>
      </c>
      <c r="H617" s="25">
        <v>125.4</v>
      </c>
      <c r="I617" s="25">
        <v>125.4</v>
      </c>
      <c r="J617" s="30"/>
    </row>
    <row r="618" spans="1:10" ht="39" customHeight="1">
      <c r="A618" s="36"/>
      <c r="B618" s="81" t="s">
        <v>439</v>
      </c>
      <c r="C618" s="85" t="s">
        <v>312</v>
      </c>
      <c r="D618" s="85" t="s">
        <v>190</v>
      </c>
      <c r="E618" s="77" t="s">
        <v>382</v>
      </c>
      <c r="F618" s="5" t="s">
        <v>175</v>
      </c>
      <c r="G618" s="25">
        <v>621</v>
      </c>
      <c r="H618" s="25">
        <v>621</v>
      </c>
      <c r="I618" s="25">
        <v>621</v>
      </c>
      <c r="J618" s="30"/>
    </row>
    <row r="619" spans="1:10" ht="18" customHeight="1">
      <c r="A619" s="36"/>
      <c r="B619" s="81" t="s">
        <v>520</v>
      </c>
      <c r="C619" s="85" t="s">
        <v>312</v>
      </c>
      <c r="D619" s="85" t="s">
        <v>519</v>
      </c>
      <c r="E619" s="77" t="s">
        <v>367</v>
      </c>
      <c r="F619" s="5" t="s">
        <v>146</v>
      </c>
      <c r="G619" s="25">
        <f>SUM(G620,G648,G660)</f>
        <v>80198.59999999999</v>
      </c>
      <c r="H619" s="25">
        <f>SUM(H620,H648,H660)</f>
        <v>75546.8</v>
      </c>
      <c r="I619" s="25">
        <f>SUM(I620,I648,I660)</f>
        <v>75546.8</v>
      </c>
      <c r="J619" s="30"/>
    </row>
    <row r="620" spans="1:9" s="12" customFormat="1" ht="17.25" customHeight="1">
      <c r="A620" s="5"/>
      <c r="B620" s="81" t="s">
        <v>521</v>
      </c>
      <c r="C620" s="2" t="s">
        <v>312</v>
      </c>
      <c r="D620" s="2" t="s">
        <v>409</v>
      </c>
      <c r="E620" s="77" t="s">
        <v>367</v>
      </c>
      <c r="F620" s="5" t="s">
        <v>146</v>
      </c>
      <c r="G620" s="24">
        <f>SUM(G621,G637)</f>
        <v>66618.29999999999</v>
      </c>
      <c r="H620" s="24">
        <f>SUM(H621,H637)</f>
        <v>62593.200000000004</v>
      </c>
      <c r="I620" s="24">
        <f>SUM(I621,I637)</f>
        <v>62593.200000000004</v>
      </c>
    </row>
    <row r="621" spans="1:9" s="12" customFormat="1" ht="21" customHeight="1">
      <c r="A621" s="5"/>
      <c r="B621" s="83" t="s">
        <v>692</v>
      </c>
      <c r="C621" s="2" t="s">
        <v>312</v>
      </c>
      <c r="D621" s="2" t="s">
        <v>409</v>
      </c>
      <c r="E621" s="2" t="s">
        <v>422</v>
      </c>
      <c r="F621" s="5" t="s">
        <v>146</v>
      </c>
      <c r="G621" s="24">
        <f>SUM(G623:G636)</f>
        <v>1425.3999999999996</v>
      </c>
      <c r="H621" s="24">
        <f>SUM(H623:H636)</f>
        <v>1425.3999999999996</v>
      </c>
      <c r="I621" s="24">
        <f>SUM(I623:I636)</f>
        <v>1425.3999999999996</v>
      </c>
    </row>
    <row r="622" spans="1:9" s="12" customFormat="1" ht="14.25" customHeight="1">
      <c r="A622" s="5"/>
      <c r="B622" s="17" t="s">
        <v>144</v>
      </c>
      <c r="C622" s="2"/>
      <c r="D622" s="2"/>
      <c r="E622" s="2"/>
      <c r="F622" s="5"/>
      <c r="G622" s="5"/>
      <c r="H622" s="5"/>
      <c r="I622" s="24"/>
    </row>
    <row r="623" spans="1:9" s="12" customFormat="1" ht="17.25" customHeight="1">
      <c r="A623" s="193"/>
      <c r="B623" s="200" t="s">
        <v>438</v>
      </c>
      <c r="C623" s="67" t="s">
        <v>312</v>
      </c>
      <c r="D623" s="67" t="s">
        <v>409</v>
      </c>
      <c r="E623" s="2" t="s">
        <v>332</v>
      </c>
      <c r="F623" s="11" t="s">
        <v>344</v>
      </c>
      <c r="G623" s="25">
        <v>235.7</v>
      </c>
      <c r="H623" s="25">
        <v>235.7</v>
      </c>
      <c r="I623" s="25">
        <v>235.7</v>
      </c>
    </row>
    <row r="624" spans="1:9" s="12" customFormat="1" ht="12" customHeight="1">
      <c r="A624" s="213"/>
      <c r="B624" s="206"/>
      <c r="C624" s="67" t="s">
        <v>312</v>
      </c>
      <c r="D624" s="67" t="s">
        <v>409</v>
      </c>
      <c r="E624" s="2" t="s">
        <v>332</v>
      </c>
      <c r="F624" s="11" t="s">
        <v>310</v>
      </c>
      <c r="G624" s="25">
        <v>408.3</v>
      </c>
      <c r="H624" s="25">
        <v>408.3</v>
      </c>
      <c r="I624" s="25">
        <v>408.3</v>
      </c>
    </row>
    <row r="625" spans="1:9" s="12" customFormat="1" ht="12" customHeight="1">
      <c r="A625" s="194"/>
      <c r="B625" s="201"/>
      <c r="C625" s="67" t="s">
        <v>312</v>
      </c>
      <c r="D625" s="67" t="s">
        <v>409</v>
      </c>
      <c r="E625" s="2" t="s">
        <v>332</v>
      </c>
      <c r="F625" s="11" t="s">
        <v>201</v>
      </c>
      <c r="G625" s="25">
        <v>182</v>
      </c>
      <c r="H625" s="25">
        <v>182</v>
      </c>
      <c r="I625" s="25">
        <v>182</v>
      </c>
    </row>
    <row r="626" spans="1:9" s="12" customFormat="1" ht="17.25" customHeight="1">
      <c r="A626" s="193"/>
      <c r="B626" s="200" t="s">
        <v>412</v>
      </c>
      <c r="C626" s="67" t="s">
        <v>312</v>
      </c>
      <c r="D626" s="67" t="s">
        <v>409</v>
      </c>
      <c r="E626" s="2" t="s">
        <v>332</v>
      </c>
      <c r="F626" s="11" t="s">
        <v>344</v>
      </c>
      <c r="G626" s="25">
        <v>120</v>
      </c>
      <c r="H626" s="25">
        <v>120</v>
      </c>
      <c r="I626" s="25">
        <v>120</v>
      </c>
    </row>
    <row r="627" spans="1:9" s="12" customFormat="1" ht="14.25" customHeight="1">
      <c r="A627" s="194"/>
      <c r="B627" s="201"/>
      <c r="C627" s="67" t="s">
        <v>312</v>
      </c>
      <c r="D627" s="67" t="s">
        <v>409</v>
      </c>
      <c r="E627" s="2" t="s">
        <v>332</v>
      </c>
      <c r="F627" s="11" t="s">
        <v>310</v>
      </c>
      <c r="G627" s="25">
        <v>26.5</v>
      </c>
      <c r="H627" s="25">
        <v>26.5</v>
      </c>
      <c r="I627" s="25">
        <v>26.5</v>
      </c>
    </row>
    <row r="628" spans="1:9" s="12" customFormat="1" ht="17.25" customHeight="1">
      <c r="A628" s="193"/>
      <c r="B628" s="200" t="s">
        <v>416</v>
      </c>
      <c r="C628" s="67" t="s">
        <v>312</v>
      </c>
      <c r="D628" s="67" t="s">
        <v>409</v>
      </c>
      <c r="E628" s="2" t="s">
        <v>332</v>
      </c>
      <c r="F628" s="11" t="s">
        <v>344</v>
      </c>
      <c r="G628" s="25">
        <v>120</v>
      </c>
      <c r="H628" s="25">
        <v>120</v>
      </c>
      <c r="I628" s="25">
        <v>120</v>
      </c>
    </row>
    <row r="629" spans="1:9" s="12" customFormat="1" ht="13.5" customHeight="1">
      <c r="A629" s="194"/>
      <c r="B629" s="201"/>
      <c r="C629" s="67" t="s">
        <v>312</v>
      </c>
      <c r="D629" s="67" t="s">
        <v>409</v>
      </c>
      <c r="E629" s="2" t="s">
        <v>332</v>
      </c>
      <c r="F629" s="11" t="s">
        <v>310</v>
      </c>
      <c r="G629" s="25">
        <v>26.5</v>
      </c>
      <c r="H629" s="25">
        <v>26.5</v>
      </c>
      <c r="I629" s="25">
        <v>26.5</v>
      </c>
    </row>
    <row r="630" spans="1:9" s="12" customFormat="1" ht="17.25" customHeight="1">
      <c r="A630" s="193"/>
      <c r="B630" s="200" t="s">
        <v>413</v>
      </c>
      <c r="C630" s="67" t="s">
        <v>312</v>
      </c>
      <c r="D630" s="67" t="s">
        <v>409</v>
      </c>
      <c r="E630" s="2" t="s">
        <v>332</v>
      </c>
      <c r="F630" s="11" t="s">
        <v>344</v>
      </c>
      <c r="G630" s="25">
        <v>80</v>
      </c>
      <c r="H630" s="25">
        <v>80</v>
      </c>
      <c r="I630" s="25">
        <v>80</v>
      </c>
    </row>
    <row r="631" spans="1:9" s="12" customFormat="1" ht="11.25" customHeight="1">
      <c r="A631" s="194"/>
      <c r="B631" s="201"/>
      <c r="C631" s="67" t="s">
        <v>312</v>
      </c>
      <c r="D631" s="67" t="s">
        <v>409</v>
      </c>
      <c r="E631" s="2" t="s">
        <v>332</v>
      </c>
      <c r="F631" s="11" t="s">
        <v>310</v>
      </c>
      <c r="G631" s="25">
        <v>26.6</v>
      </c>
      <c r="H631" s="25">
        <v>26.6</v>
      </c>
      <c r="I631" s="25">
        <v>26.6</v>
      </c>
    </row>
    <row r="632" spans="1:9" s="12" customFormat="1" ht="17.25" customHeight="1">
      <c r="A632" s="193"/>
      <c r="B632" s="200" t="s">
        <v>417</v>
      </c>
      <c r="C632" s="67" t="s">
        <v>312</v>
      </c>
      <c r="D632" s="67" t="s">
        <v>409</v>
      </c>
      <c r="E632" s="2" t="s">
        <v>332</v>
      </c>
      <c r="F632" s="11" t="s">
        <v>344</v>
      </c>
      <c r="G632" s="25">
        <v>40</v>
      </c>
      <c r="H632" s="25">
        <v>40</v>
      </c>
      <c r="I632" s="25">
        <v>40</v>
      </c>
    </row>
    <row r="633" spans="1:9" s="12" customFormat="1" ht="17.25" customHeight="1">
      <c r="A633" s="194"/>
      <c r="B633" s="201"/>
      <c r="C633" s="67" t="s">
        <v>312</v>
      </c>
      <c r="D633" s="67" t="s">
        <v>409</v>
      </c>
      <c r="E633" s="2" t="s">
        <v>332</v>
      </c>
      <c r="F633" s="11" t="s">
        <v>310</v>
      </c>
      <c r="G633" s="25">
        <v>66.6</v>
      </c>
      <c r="H633" s="25">
        <v>66.6</v>
      </c>
      <c r="I633" s="25">
        <v>66.6</v>
      </c>
    </row>
    <row r="634" spans="1:9" s="12" customFormat="1" ht="22.5" customHeight="1">
      <c r="A634" s="5"/>
      <c r="B634" s="111" t="s">
        <v>414</v>
      </c>
      <c r="C634" s="67" t="s">
        <v>312</v>
      </c>
      <c r="D634" s="67" t="s">
        <v>409</v>
      </c>
      <c r="E634" s="2" t="s">
        <v>332</v>
      </c>
      <c r="F634" s="11" t="s">
        <v>310</v>
      </c>
      <c r="G634" s="25">
        <v>26.6</v>
      </c>
      <c r="H634" s="25">
        <v>26.6</v>
      </c>
      <c r="I634" s="25">
        <v>26.6</v>
      </c>
    </row>
    <row r="635" spans="1:9" s="12" customFormat="1" ht="17.25" customHeight="1">
      <c r="A635" s="193"/>
      <c r="B635" s="200" t="s">
        <v>415</v>
      </c>
      <c r="C635" s="67" t="s">
        <v>312</v>
      </c>
      <c r="D635" s="67" t="s">
        <v>409</v>
      </c>
      <c r="E635" s="2" t="s">
        <v>332</v>
      </c>
      <c r="F635" s="11" t="s">
        <v>344</v>
      </c>
      <c r="G635" s="25">
        <v>40</v>
      </c>
      <c r="H635" s="25">
        <v>40</v>
      </c>
      <c r="I635" s="25">
        <v>40</v>
      </c>
    </row>
    <row r="636" spans="1:9" s="12" customFormat="1" ht="12" customHeight="1">
      <c r="A636" s="194"/>
      <c r="B636" s="201"/>
      <c r="C636" s="67" t="s">
        <v>312</v>
      </c>
      <c r="D636" s="67" t="s">
        <v>409</v>
      </c>
      <c r="E636" s="2" t="s">
        <v>332</v>
      </c>
      <c r="F636" s="11" t="s">
        <v>310</v>
      </c>
      <c r="G636" s="25">
        <v>26.6</v>
      </c>
      <c r="H636" s="25">
        <v>26.6</v>
      </c>
      <c r="I636" s="25">
        <v>26.6</v>
      </c>
    </row>
    <row r="637" spans="1:10" ht="49.5" customHeight="1">
      <c r="A637" s="32"/>
      <c r="B637" s="13" t="s">
        <v>693</v>
      </c>
      <c r="C637" s="2" t="s">
        <v>312</v>
      </c>
      <c r="D637" s="2" t="s">
        <v>409</v>
      </c>
      <c r="E637" s="2" t="s">
        <v>385</v>
      </c>
      <c r="F637" s="5" t="s">
        <v>146</v>
      </c>
      <c r="G637" s="24">
        <f>SUM(G639,G640,G641,G642,G647)</f>
        <v>65192.899999999994</v>
      </c>
      <c r="H637" s="24">
        <f>SUM(H639,H640,H641,H642,H647)</f>
        <v>61167.8</v>
      </c>
      <c r="I637" s="24">
        <f>SUM(I639,I640,I641,I642,I647)</f>
        <v>61167.8</v>
      </c>
      <c r="J637" s="30"/>
    </row>
    <row r="638" spans="1:10" ht="14.25" customHeight="1">
      <c r="A638" s="63"/>
      <c r="B638" s="13" t="s">
        <v>144</v>
      </c>
      <c r="C638" s="2"/>
      <c r="D638" s="2"/>
      <c r="E638" s="2"/>
      <c r="F638" s="5"/>
      <c r="G638" s="5"/>
      <c r="H638" s="5"/>
      <c r="I638" s="24"/>
      <c r="J638" s="30"/>
    </row>
    <row r="639" spans="1:10" ht="63.75" customHeight="1">
      <c r="A639" s="63"/>
      <c r="B639" s="19" t="s">
        <v>430</v>
      </c>
      <c r="C639" s="2" t="s">
        <v>312</v>
      </c>
      <c r="D639" s="2" t="s">
        <v>409</v>
      </c>
      <c r="E639" s="2" t="s">
        <v>276</v>
      </c>
      <c r="F639" s="5" t="s">
        <v>175</v>
      </c>
      <c r="G639" s="24">
        <v>7944.8</v>
      </c>
      <c r="H639" s="24">
        <v>7944.8</v>
      </c>
      <c r="I639" s="24">
        <v>7944.8</v>
      </c>
      <c r="J639" s="30"/>
    </row>
    <row r="640" spans="1:10" ht="58.5" customHeight="1">
      <c r="A640" s="5"/>
      <c r="B640" s="17" t="s">
        <v>431</v>
      </c>
      <c r="C640" s="2" t="s">
        <v>312</v>
      </c>
      <c r="D640" s="2" t="s">
        <v>409</v>
      </c>
      <c r="E640" s="2" t="s">
        <v>277</v>
      </c>
      <c r="F640" s="5" t="s">
        <v>175</v>
      </c>
      <c r="G640" s="24">
        <v>17778.1</v>
      </c>
      <c r="H640" s="24">
        <v>17778.1</v>
      </c>
      <c r="I640" s="24">
        <v>17778.1</v>
      </c>
      <c r="J640" s="30"/>
    </row>
    <row r="641" spans="1:10" ht="58.5" customHeight="1">
      <c r="A641" s="5"/>
      <c r="B641" s="17" t="s">
        <v>432</v>
      </c>
      <c r="C641" s="2" t="s">
        <v>312</v>
      </c>
      <c r="D641" s="2" t="s">
        <v>409</v>
      </c>
      <c r="E641" s="2" t="s">
        <v>278</v>
      </c>
      <c r="F641" s="5" t="s">
        <v>175</v>
      </c>
      <c r="G641" s="24">
        <v>26742.2</v>
      </c>
      <c r="H641" s="24">
        <v>26742.2</v>
      </c>
      <c r="I641" s="24">
        <v>26742.2</v>
      </c>
      <c r="J641" s="30"/>
    </row>
    <row r="642" spans="1:10" ht="50.25" customHeight="1">
      <c r="A642" s="5"/>
      <c r="B642" s="17" t="s">
        <v>776</v>
      </c>
      <c r="C642" s="2" t="s">
        <v>312</v>
      </c>
      <c r="D642" s="2" t="s">
        <v>409</v>
      </c>
      <c r="E642" s="2" t="s">
        <v>777</v>
      </c>
      <c r="F642" s="5" t="s">
        <v>175</v>
      </c>
      <c r="G642" s="147">
        <f>SUM(G644:G646)</f>
        <v>8727.8</v>
      </c>
      <c r="H642" s="147">
        <f>SUM(H644:H646)</f>
        <v>8702.7</v>
      </c>
      <c r="I642" s="147">
        <f>SUM(I644:I646)</f>
        <v>8702.7</v>
      </c>
      <c r="J642" s="30"/>
    </row>
    <row r="643" spans="1:10" ht="15" customHeight="1">
      <c r="A643" s="5"/>
      <c r="B643" s="13" t="s">
        <v>144</v>
      </c>
      <c r="C643" s="2"/>
      <c r="D643" s="2"/>
      <c r="E643" s="2"/>
      <c r="F643" s="5"/>
      <c r="G643" s="147"/>
      <c r="H643" s="24"/>
      <c r="I643" s="24"/>
      <c r="J643" s="30"/>
    </row>
    <row r="644" spans="1:10" ht="29.25" customHeight="1">
      <c r="A644" s="5"/>
      <c r="B644" s="17" t="s">
        <v>778</v>
      </c>
      <c r="C644" s="2" t="s">
        <v>312</v>
      </c>
      <c r="D644" s="2" t="s">
        <v>409</v>
      </c>
      <c r="E644" s="2" t="s">
        <v>777</v>
      </c>
      <c r="F644" s="5" t="s">
        <v>175</v>
      </c>
      <c r="G644" s="147">
        <v>754</v>
      </c>
      <c r="H644" s="24">
        <v>754</v>
      </c>
      <c r="I644" s="24">
        <v>754</v>
      </c>
      <c r="J644" s="30"/>
    </row>
    <row r="645" spans="1:10" ht="26.25" customHeight="1">
      <c r="A645" s="5"/>
      <c r="B645" s="17" t="s">
        <v>779</v>
      </c>
      <c r="C645" s="2" t="s">
        <v>312</v>
      </c>
      <c r="D645" s="2" t="s">
        <v>409</v>
      </c>
      <c r="E645" s="2" t="s">
        <v>777</v>
      </c>
      <c r="F645" s="5" t="s">
        <v>175</v>
      </c>
      <c r="G645" s="24">
        <v>3673.8</v>
      </c>
      <c r="H645" s="24">
        <v>3648.7</v>
      </c>
      <c r="I645" s="24">
        <v>3648.7</v>
      </c>
      <c r="J645" s="30"/>
    </row>
    <row r="646" spans="1:10" ht="35.25" customHeight="1">
      <c r="A646" s="5"/>
      <c r="B646" s="17" t="s">
        <v>780</v>
      </c>
      <c r="C646" s="2" t="s">
        <v>312</v>
      </c>
      <c r="D646" s="2" t="s">
        <v>409</v>
      </c>
      <c r="E646" s="2" t="s">
        <v>777</v>
      </c>
      <c r="F646" s="5" t="s">
        <v>175</v>
      </c>
      <c r="G646" s="24">
        <v>4300</v>
      </c>
      <c r="H646" s="24">
        <v>4300</v>
      </c>
      <c r="I646" s="24">
        <v>4300</v>
      </c>
      <c r="J646" s="30"/>
    </row>
    <row r="647" spans="1:10" ht="47.25" customHeight="1">
      <c r="A647" s="5"/>
      <c r="B647" s="17" t="s">
        <v>853</v>
      </c>
      <c r="C647" s="2" t="s">
        <v>312</v>
      </c>
      <c r="D647" s="2" t="s">
        <v>409</v>
      </c>
      <c r="E647" s="2" t="s">
        <v>854</v>
      </c>
      <c r="F647" s="5" t="s">
        <v>175</v>
      </c>
      <c r="G647" s="24">
        <v>4000</v>
      </c>
      <c r="H647" s="24"/>
      <c r="I647" s="24"/>
      <c r="J647" s="30"/>
    </row>
    <row r="648" spans="1:10" ht="18" customHeight="1">
      <c r="A648" s="5"/>
      <c r="B648" s="17" t="s">
        <v>759</v>
      </c>
      <c r="C648" s="2" t="s">
        <v>312</v>
      </c>
      <c r="D648" s="2" t="s">
        <v>757</v>
      </c>
      <c r="E648" s="2" t="s">
        <v>367</v>
      </c>
      <c r="F648" s="5" t="s">
        <v>175</v>
      </c>
      <c r="G648" s="147">
        <f>SUM(G649)</f>
        <v>10498.5</v>
      </c>
      <c r="H648" s="147">
        <f>SUM(H649)</f>
        <v>9871.8</v>
      </c>
      <c r="I648" s="147">
        <f>SUM(I649)</f>
        <v>9871.8</v>
      </c>
      <c r="J648" s="30"/>
    </row>
    <row r="649" spans="1:10" ht="42" customHeight="1">
      <c r="A649" s="5"/>
      <c r="B649" s="13" t="s">
        <v>693</v>
      </c>
      <c r="C649" s="2" t="s">
        <v>312</v>
      </c>
      <c r="D649" s="2" t="s">
        <v>757</v>
      </c>
      <c r="E649" s="2" t="s">
        <v>385</v>
      </c>
      <c r="F649" s="5" t="s">
        <v>146</v>
      </c>
      <c r="G649" s="147">
        <f>SUM(G650,G651,G655,G656)</f>
        <v>10498.5</v>
      </c>
      <c r="H649" s="147">
        <f>SUM(H650,H651,H655,H656)</f>
        <v>9871.8</v>
      </c>
      <c r="I649" s="147">
        <f>SUM(I650,I651,I655,I656)</f>
        <v>9871.8</v>
      </c>
      <c r="J649" s="30"/>
    </row>
    <row r="650" spans="1:10" ht="51.75" customHeight="1">
      <c r="A650" s="5"/>
      <c r="B650" s="19" t="s">
        <v>884</v>
      </c>
      <c r="C650" s="2" t="s">
        <v>312</v>
      </c>
      <c r="D650" s="2" t="s">
        <v>757</v>
      </c>
      <c r="E650" s="2" t="s">
        <v>758</v>
      </c>
      <c r="F650" s="5" t="s">
        <v>175</v>
      </c>
      <c r="G650" s="147">
        <v>8426.7</v>
      </c>
      <c r="H650" s="147">
        <v>7800</v>
      </c>
      <c r="I650" s="147">
        <v>7800</v>
      </c>
      <c r="J650" s="30"/>
    </row>
    <row r="651" spans="1:10" ht="42.75" customHeight="1">
      <c r="A651" s="5"/>
      <c r="B651" s="17" t="s">
        <v>857</v>
      </c>
      <c r="C651" s="2" t="s">
        <v>312</v>
      </c>
      <c r="D651" s="2" t="s">
        <v>757</v>
      </c>
      <c r="E651" s="2" t="s">
        <v>858</v>
      </c>
      <c r="F651" s="5" t="s">
        <v>146</v>
      </c>
      <c r="G651" s="147">
        <f>SUM(G653:G654)</f>
        <v>966.8000000000001</v>
      </c>
      <c r="H651" s="147">
        <f>SUM(H653:H654)</f>
        <v>966.8000000000001</v>
      </c>
      <c r="I651" s="147">
        <f>SUM(I653:I654)</f>
        <v>966.8000000000001</v>
      </c>
      <c r="J651" s="30"/>
    </row>
    <row r="652" spans="1:10" ht="15" customHeight="1">
      <c r="A652" s="5"/>
      <c r="B652" s="17" t="s">
        <v>144</v>
      </c>
      <c r="C652" s="2"/>
      <c r="D652" s="2"/>
      <c r="E652" s="2"/>
      <c r="F652" s="5"/>
      <c r="G652" s="147" t="s">
        <v>828</v>
      </c>
      <c r="H652" s="147"/>
      <c r="I652" s="147"/>
      <c r="J652" s="30"/>
    </row>
    <row r="653" spans="1:10" ht="18" customHeight="1">
      <c r="A653" s="5"/>
      <c r="B653" s="17" t="s">
        <v>826</v>
      </c>
      <c r="C653" s="2" t="s">
        <v>312</v>
      </c>
      <c r="D653" s="2" t="s">
        <v>757</v>
      </c>
      <c r="E653" s="2" t="s">
        <v>858</v>
      </c>
      <c r="F653" s="5" t="s">
        <v>175</v>
      </c>
      <c r="G653" s="147">
        <v>841.1</v>
      </c>
      <c r="H653" s="147">
        <v>841.1</v>
      </c>
      <c r="I653" s="147">
        <v>841.1</v>
      </c>
      <c r="J653" s="30"/>
    </row>
    <row r="654" spans="1:10" ht="20.25" customHeight="1">
      <c r="A654" s="5"/>
      <c r="B654" s="17" t="s">
        <v>827</v>
      </c>
      <c r="C654" s="2" t="s">
        <v>312</v>
      </c>
      <c r="D654" s="2" t="s">
        <v>757</v>
      </c>
      <c r="E654" s="2" t="s">
        <v>858</v>
      </c>
      <c r="F654" s="5" t="s">
        <v>175</v>
      </c>
      <c r="G654" s="147">
        <v>125.7</v>
      </c>
      <c r="H654" s="147">
        <v>125.7</v>
      </c>
      <c r="I654" s="147">
        <v>125.7</v>
      </c>
      <c r="J654" s="30"/>
    </row>
    <row r="655" spans="1:10" ht="51" customHeight="1">
      <c r="A655" s="5"/>
      <c r="B655" s="17" t="s">
        <v>776</v>
      </c>
      <c r="C655" s="2" t="s">
        <v>312</v>
      </c>
      <c r="D655" s="2" t="s">
        <v>757</v>
      </c>
      <c r="E655" s="2" t="s">
        <v>777</v>
      </c>
      <c r="F655" s="5" t="s">
        <v>175</v>
      </c>
      <c r="G655" s="147">
        <v>664.4</v>
      </c>
      <c r="H655" s="147">
        <v>664.4</v>
      </c>
      <c r="I655" s="147">
        <v>664.4</v>
      </c>
      <c r="J655" s="30"/>
    </row>
    <row r="656" spans="1:10" ht="39.75" customHeight="1">
      <c r="A656" s="5"/>
      <c r="B656" s="17" t="s">
        <v>825</v>
      </c>
      <c r="C656" s="2" t="s">
        <v>312</v>
      </c>
      <c r="D656" s="2" t="s">
        <v>757</v>
      </c>
      <c r="E656" s="2" t="s">
        <v>894</v>
      </c>
      <c r="F656" s="5" t="s">
        <v>146</v>
      </c>
      <c r="G656" s="147">
        <f>SUM(G658:G659)</f>
        <v>440.6</v>
      </c>
      <c r="H656" s="147">
        <f>SUM(H658:H659)</f>
        <v>440.6</v>
      </c>
      <c r="I656" s="147">
        <f>SUM(I658:I659)</f>
        <v>440.6</v>
      </c>
      <c r="J656" s="30"/>
    </row>
    <row r="657" spans="1:10" ht="17.25" customHeight="1">
      <c r="A657" s="5"/>
      <c r="B657" s="17" t="s">
        <v>144</v>
      </c>
      <c r="C657" s="2"/>
      <c r="D657" s="2"/>
      <c r="E657" s="2"/>
      <c r="F657" s="5"/>
      <c r="G657" s="147" t="s">
        <v>828</v>
      </c>
      <c r="H657" s="147"/>
      <c r="I657" s="147"/>
      <c r="J657" s="30"/>
    </row>
    <row r="658" spans="1:10" ht="17.25" customHeight="1">
      <c r="A658" s="5"/>
      <c r="B658" s="17" t="s">
        <v>826</v>
      </c>
      <c r="C658" s="2" t="s">
        <v>312</v>
      </c>
      <c r="D658" s="2" t="s">
        <v>757</v>
      </c>
      <c r="E658" s="2" t="s">
        <v>894</v>
      </c>
      <c r="F658" s="5" t="s">
        <v>175</v>
      </c>
      <c r="G658" s="147">
        <v>383.3</v>
      </c>
      <c r="H658" s="147">
        <v>383.3</v>
      </c>
      <c r="I658" s="147">
        <v>383.3</v>
      </c>
      <c r="J658" s="30"/>
    </row>
    <row r="659" spans="1:10" ht="18" customHeight="1">
      <c r="A659" s="5"/>
      <c r="B659" s="17" t="s">
        <v>827</v>
      </c>
      <c r="C659" s="2" t="s">
        <v>312</v>
      </c>
      <c r="D659" s="2" t="s">
        <v>757</v>
      </c>
      <c r="E659" s="2" t="s">
        <v>894</v>
      </c>
      <c r="F659" s="5" t="s">
        <v>175</v>
      </c>
      <c r="G659" s="147">
        <v>57.3</v>
      </c>
      <c r="H659" s="147">
        <v>57.3</v>
      </c>
      <c r="I659" s="147">
        <v>57.3</v>
      </c>
      <c r="J659" s="30"/>
    </row>
    <row r="660" spans="1:10" ht="18.75" customHeight="1">
      <c r="A660" s="5"/>
      <c r="B660" s="17" t="s">
        <v>522</v>
      </c>
      <c r="C660" s="2" t="s">
        <v>312</v>
      </c>
      <c r="D660" s="2" t="s">
        <v>313</v>
      </c>
      <c r="E660" s="2" t="s">
        <v>367</v>
      </c>
      <c r="F660" s="5" t="s">
        <v>146</v>
      </c>
      <c r="G660" s="24">
        <f>SUM(G661)</f>
        <v>3081.8</v>
      </c>
      <c r="H660" s="24">
        <f>SUM(H661)</f>
        <v>3081.8</v>
      </c>
      <c r="I660" s="24">
        <f>SUM(I661)</f>
        <v>3081.8</v>
      </c>
      <c r="J660" s="30"/>
    </row>
    <row r="661" spans="1:10" ht="36" customHeight="1">
      <c r="A661" s="135"/>
      <c r="B661" s="13" t="s">
        <v>270</v>
      </c>
      <c r="C661" s="2" t="s">
        <v>312</v>
      </c>
      <c r="D661" s="2" t="s">
        <v>313</v>
      </c>
      <c r="E661" s="2" t="s">
        <v>333</v>
      </c>
      <c r="F661" s="5" t="s">
        <v>146</v>
      </c>
      <c r="G661" s="24">
        <f>SUM(G662:G664)</f>
        <v>3081.8</v>
      </c>
      <c r="H661" s="24">
        <f>SUM(H662:H664)</f>
        <v>3081.8</v>
      </c>
      <c r="I661" s="24">
        <f>SUM(I662:I664)</f>
        <v>3081.8</v>
      </c>
      <c r="J661" s="30"/>
    </row>
    <row r="662" spans="1:10" ht="57" customHeight="1">
      <c r="A662" s="74"/>
      <c r="B662" s="16" t="s">
        <v>196</v>
      </c>
      <c r="C662" s="67" t="s">
        <v>312</v>
      </c>
      <c r="D662" s="67" t="s">
        <v>313</v>
      </c>
      <c r="E662" s="2" t="s">
        <v>75</v>
      </c>
      <c r="F662" s="11" t="s">
        <v>344</v>
      </c>
      <c r="G662" s="25">
        <v>3081.8</v>
      </c>
      <c r="H662" s="25">
        <v>3081.8</v>
      </c>
      <c r="I662" s="25">
        <v>3081.8</v>
      </c>
      <c r="J662" s="30"/>
    </row>
    <row r="663" spans="1:10" ht="32.25" customHeight="1">
      <c r="A663" s="74"/>
      <c r="B663" s="16" t="s">
        <v>418</v>
      </c>
      <c r="C663" s="67" t="s">
        <v>312</v>
      </c>
      <c r="D663" s="67" t="s">
        <v>313</v>
      </c>
      <c r="E663" s="2" t="s">
        <v>76</v>
      </c>
      <c r="F663" s="11" t="s">
        <v>310</v>
      </c>
      <c r="G663" s="25"/>
      <c r="H663" s="25"/>
      <c r="I663" s="25"/>
      <c r="J663" s="30"/>
    </row>
    <row r="664" spans="1:10" ht="27" customHeight="1">
      <c r="A664" s="74"/>
      <c r="B664" s="16" t="s">
        <v>419</v>
      </c>
      <c r="C664" s="67" t="s">
        <v>312</v>
      </c>
      <c r="D664" s="67" t="s">
        <v>313</v>
      </c>
      <c r="E664" s="2" t="s">
        <v>76</v>
      </c>
      <c r="F664" s="11" t="s">
        <v>172</v>
      </c>
      <c r="G664" s="25"/>
      <c r="H664" s="25"/>
      <c r="I664" s="25"/>
      <c r="J664" s="30"/>
    </row>
    <row r="665" spans="1:9" s="31" customFormat="1" ht="41.25" customHeight="1">
      <c r="A665" s="32" t="s">
        <v>129</v>
      </c>
      <c r="B665" s="33" t="s">
        <v>128</v>
      </c>
      <c r="C665" s="34" t="s">
        <v>123</v>
      </c>
      <c r="D665" s="35" t="s">
        <v>155</v>
      </c>
      <c r="E665" s="35" t="s">
        <v>367</v>
      </c>
      <c r="F665" s="36" t="s">
        <v>146</v>
      </c>
      <c r="G665" s="37">
        <f>SUM(G666)</f>
        <v>4925.400000000001</v>
      </c>
      <c r="H665" s="37">
        <f>SUM(H666)</f>
        <v>4657</v>
      </c>
      <c r="I665" s="37">
        <f>SUM(I666)</f>
        <v>4657</v>
      </c>
    </row>
    <row r="666" spans="1:9" s="12" customFormat="1" ht="16.5" customHeight="1">
      <c r="A666" s="9"/>
      <c r="B666" s="17" t="s">
        <v>513</v>
      </c>
      <c r="C666" s="4" t="s">
        <v>123</v>
      </c>
      <c r="D666" s="2" t="s">
        <v>512</v>
      </c>
      <c r="E666" s="2" t="s">
        <v>367</v>
      </c>
      <c r="F666" s="5" t="s">
        <v>146</v>
      </c>
      <c r="G666" s="24">
        <f>SUM(G667,G675)</f>
        <v>4925.400000000001</v>
      </c>
      <c r="H666" s="24">
        <f>SUM(H667,H675)</f>
        <v>4657</v>
      </c>
      <c r="I666" s="24">
        <f>SUM(I667,I675)</f>
        <v>4657</v>
      </c>
    </row>
    <row r="667" spans="1:9" s="12" customFormat="1" ht="17.25" customHeight="1">
      <c r="A667" s="9"/>
      <c r="B667" s="17" t="s">
        <v>514</v>
      </c>
      <c r="C667" s="4" t="s">
        <v>123</v>
      </c>
      <c r="D667" s="2" t="s">
        <v>147</v>
      </c>
      <c r="E667" s="2" t="s">
        <v>367</v>
      </c>
      <c r="F667" s="5" t="s">
        <v>146</v>
      </c>
      <c r="G667" s="24">
        <f>SUM(G668,G670)</f>
        <v>4588.400000000001</v>
      </c>
      <c r="H667" s="24">
        <f>SUM(H668,H670)</f>
        <v>4320</v>
      </c>
      <c r="I667" s="24">
        <f>SUM(I668,I670)</f>
        <v>4320</v>
      </c>
    </row>
    <row r="668" spans="1:9" s="12" customFormat="1" ht="18" customHeight="1">
      <c r="A668" s="9"/>
      <c r="B668" s="13" t="s">
        <v>694</v>
      </c>
      <c r="C668" s="4" t="s">
        <v>123</v>
      </c>
      <c r="D668" s="10" t="s">
        <v>155</v>
      </c>
      <c r="E668" s="10" t="s">
        <v>78</v>
      </c>
      <c r="F668" s="10" t="s">
        <v>146</v>
      </c>
      <c r="G668" s="24">
        <f>SUM(G669:G669)</f>
        <v>120</v>
      </c>
      <c r="H668" s="24">
        <f>SUM(H669:H669)</f>
        <v>120</v>
      </c>
      <c r="I668" s="24">
        <f>SUM(I669:I669)</f>
        <v>120</v>
      </c>
    </row>
    <row r="669" spans="1:9" s="12" customFormat="1" ht="24.75" customHeight="1">
      <c r="A669" s="9"/>
      <c r="B669" s="16" t="s">
        <v>397</v>
      </c>
      <c r="C669" s="14" t="s">
        <v>123</v>
      </c>
      <c r="D669" s="71" t="s">
        <v>147</v>
      </c>
      <c r="E669" s="10" t="s">
        <v>79</v>
      </c>
      <c r="F669" s="71" t="s">
        <v>310</v>
      </c>
      <c r="G669" s="25">
        <v>120</v>
      </c>
      <c r="H669" s="25">
        <v>120</v>
      </c>
      <c r="I669" s="25">
        <v>120</v>
      </c>
    </row>
    <row r="670" spans="1:9" s="31" customFormat="1" ht="38.25" customHeight="1">
      <c r="A670" s="74"/>
      <c r="B670" s="19" t="s">
        <v>335</v>
      </c>
      <c r="C670" s="4" t="s">
        <v>123</v>
      </c>
      <c r="D670" s="2" t="s">
        <v>147</v>
      </c>
      <c r="E670" s="2" t="s">
        <v>77</v>
      </c>
      <c r="F670" s="5" t="s">
        <v>146</v>
      </c>
      <c r="G670" s="24">
        <f>SUM(G671:G674)</f>
        <v>4468.400000000001</v>
      </c>
      <c r="H670" s="24">
        <f>SUM(H671:H674)</f>
        <v>4200</v>
      </c>
      <c r="I670" s="24">
        <f>SUM(I671:I674)</f>
        <v>4200</v>
      </c>
    </row>
    <row r="671" spans="1:9" s="31" customFormat="1" ht="45.75" customHeight="1">
      <c r="A671" s="74"/>
      <c r="B671" s="16" t="s">
        <v>309</v>
      </c>
      <c r="C671" s="14" t="s">
        <v>123</v>
      </c>
      <c r="D671" s="67" t="s">
        <v>147</v>
      </c>
      <c r="E671" s="2" t="s">
        <v>77</v>
      </c>
      <c r="F671" s="11" t="s">
        <v>344</v>
      </c>
      <c r="G671" s="25">
        <v>4064.3</v>
      </c>
      <c r="H671" s="25">
        <v>4064.3</v>
      </c>
      <c r="I671" s="25">
        <v>4064.3</v>
      </c>
    </row>
    <row r="672" spans="1:9" s="31" customFormat="1" ht="20.25">
      <c r="A672" s="74"/>
      <c r="B672" s="16" t="s">
        <v>195</v>
      </c>
      <c r="C672" s="14" t="s">
        <v>123</v>
      </c>
      <c r="D672" s="67" t="s">
        <v>147</v>
      </c>
      <c r="E672" s="2" t="s">
        <v>77</v>
      </c>
      <c r="F672" s="11" t="s">
        <v>310</v>
      </c>
      <c r="G672" s="25">
        <v>392.3</v>
      </c>
      <c r="H672" s="25">
        <v>123.9</v>
      </c>
      <c r="I672" s="25">
        <v>123.9</v>
      </c>
    </row>
    <row r="673" spans="1:9" s="31" customFormat="1" ht="15.75" customHeight="1">
      <c r="A673" s="74"/>
      <c r="B673" s="16" t="s">
        <v>266</v>
      </c>
      <c r="C673" s="14" t="s">
        <v>123</v>
      </c>
      <c r="D673" s="67" t="s">
        <v>147</v>
      </c>
      <c r="E673" s="2" t="s">
        <v>77</v>
      </c>
      <c r="F673" s="11" t="s">
        <v>201</v>
      </c>
      <c r="G673" s="25"/>
      <c r="H673" s="25"/>
      <c r="I673" s="25"/>
    </row>
    <row r="674" spans="1:9" s="31" customFormat="1" ht="13.5" customHeight="1">
      <c r="A674" s="74"/>
      <c r="B674" s="16" t="s">
        <v>199</v>
      </c>
      <c r="C674" s="14" t="s">
        <v>123</v>
      </c>
      <c r="D674" s="67" t="s">
        <v>147</v>
      </c>
      <c r="E674" s="2" t="s">
        <v>77</v>
      </c>
      <c r="F674" s="11" t="s">
        <v>172</v>
      </c>
      <c r="G674" s="25">
        <v>11.8</v>
      </c>
      <c r="H674" s="25">
        <v>11.8</v>
      </c>
      <c r="I674" s="25">
        <v>11.8</v>
      </c>
    </row>
    <row r="675" spans="1:9" s="31" customFormat="1" ht="17.25" customHeight="1">
      <c r="A675" s="74"/>
      <c r="B675" s="13" t="s">
        <v>515</v>
      </c>
      <c r="C675" s="4" t="s">
        <v>123</v>
      </c>
      <c r="D675" s="10" t="s">
        <v>190</v>
      </c>
      <c r="E675" s="10" t="s">
        <v>367</v>
      </c>
      <c r="F675" s="10" t="s">
        <v>146</v>
      </c>
      <c r="G675" s="24">
        <f aca="true" t="shared" si="14" ref="G675:I676">SUM(G676)</f>
        <v>337</v>
      </c>
      <c r="H675" s="24">
        <f t="shared" si="14"/>
        <v>337</v>
      </c>
      <c r="I675" s="24">
        <f t="shared" si="14"/>
        <v>337</v>
      </c>
    </row>
    <row r="676" spans="1:9" s="31" customFormat="1" ht="24.75" customHeight="1">
      <c r="A676" s="74"/>
      <c r="B676" s="19" t="s">
        <v>674</v>
      </c>
      <c r="C676" s="85" t="s">
        <v>123</v>
      </c>
      <c r="D676" s="85" t="s">
        <v>190</v>
      </c>
      <c r="E676" s="77" t="s">
        <v>60</v>
      </c>
      <c r="F676" s="5" t="s">
        <v>146</v>
      </c>
      <c r="G676" s="24">
        <f t="shared" si="14"/>
        <v>337</v>
      </c>
      <c r="H676" s="24">
        <f t="shared" si="14"/>
        <v>337</v>
      </c>
      <c r="I676" s="24">
        <f t="shared" si="14"/>
        <v>337</v>
      </c>
    </row>
    <row r="677" spans="1:9" s="31" customFormat="1" ht="54" customHeight="1">
      <c r="A677" s="74"/>
      <c r="B677" s="16" t="s">
        <v>197</v>
      </c>
      <c r="C677" s="85" t="s">
        <v>123</v>
      </c>
      <c r="D677" s="85" t="s">
        <v>190</v>
      </c>
      <c r="E677" s="77" t="s">
        <v>382</v>
      </c>
      <c r="F677" s="5" t="s">
        <v>310</v>
      </c>
      <c r="G677" s="24">
        <v>337</v>
      </c>
      <c r="H677" s="24">
        <v>337</v>
      </c>
      <c r="I677" s="24">
        <v>337</v>
      </c>
    </row>
    <row r="678" spans="1:10" s="44" customFormat="1" ht="39.75" customHeight="1">
      <c r="A678" s="32" t="s">
        <v>445</v>
      </c>
      <c r="B678" s="33" t="s">
        <v>0</v>
      </c>
      <c r="C678" s="34" t="s">
        <v>267</v>
      </c>
      <c r="D678" s="35" t="s">
        <v>155</v>
      </c>
      <c r="E678" s="35" t="s">
        <v>367</v>
      </c>
      <c r="F678" s="36" t="s">
        <v>146</v>
      </c>
      <c r="G678" s="37">
        <f>SUM(G679,G689,G707,G713,G743,G878)</f>
        <v>312739.9</v>
      </c>
      <c r="H678" s="37">
        <f>SUM(H679,H689,H707,H713,H743,H878)</f>
        <v>311694.3</v>
      </c>
      <c r="I678" s="37">
        <f>SUM(I679,I689,I707,I713,I743,I878)</f>
        <v>310610.8</v>
      </c>
      <c r="J678" s="93"/>
    </row>
    <row r="679" spans="1:10" s="141" customFormat="1" ht="25.5" customHeight="1">
      <c r="A679" s="9"/>
      <c r="B679" s="17" t="s">
        <v>516</v>
      </c>
      <c r="C679" s="4" t="s">
        <v>267</v>
      </c>
      <c r="D679" s="2" t="s">
        <v>517</v>
      </c>
      <c r="E679" s="2" t="s">
        <v>367</v>
      </c>
      <c r="F679" s="5" t="s">
        <v>146</v>
      </c>
      <c r="G679" s="24">
        <f>SUM(G680)</f>
        <v>401</v>
      </c>
      <c r="H679" s="24">
        <f>SUM(H680)</f>
        <v>401</v>
      </c>
      <c r="I679" s="24">
        <f>SUM(I680)</f>
        <v>401</v>
      </c>
      <c r="J679" s="140"/>
    </row>
    <row r="680" spans="1:10" s="141" customFormat="1" ht="29.25" customHeight="1">
      <c r="A680" s="9"/>
      <c r="B680" s="17" t="s">
        <v>546</v>
      </c>
      <c r="C680" s="4" t="s">
        <v>267</v>
      </c>
      <c r="D680" s="2" t="s">
        <v>28</v>
      </c>
      <c r="E680" s="2" t="s">
        <v>367</v>
      </c>
      <c r="F680" s="5" t="s">
        <v>146</v>
      </c>
      <c r="G680" s="24">
        <f>SUM(G681,G687)</f>
        <v>401</v>
      </c>
      <c r="H680" s="24">
        <f>SUM(H681,H687)</f>
        <v>401</v>
      </c>
      <c r="I680" s="24">
        <f>SUM(I681,I687)</f>
        <v>401</v>
      </c>
      <c r="J680" s="140"/>
    </row>
    <row r="681" spans="1:10" s="44" customFormat="1" ht="30.75" customHeight="1">
      <c r="A681" s="32"/>
      <c r="B681" s="13" t="s">
        <v>695</v>
      </c>
      <c r="C681" s="4" t="s">
        <v>267</v>
      </c>
      <c r="D681" s="2" t="s">
        <v>28</v>
      </c>
      <c r="E681" s="2" t="s">
        <v>120</v>
      </c>
      <c r="F681" s="11" t="s">
        <v>175</v>
      </c>
      <c r="G681" s="6">
        <f>SUM(G683:G686)</f>
        <v>351</v>
      </c>
      <c r="H681" s="6">
        <f>SUM(H683:H686)</f>
        <v>351</v>
      </c>
      <c r="I681" s="6">
        <f>SUM(I683:I686)</f>
        <v>351</v>
      </c>
      <c r="J681" s="93"/>
    </row>
    <row r="682" spans="1:10" s="44" customFormat="1" ht="18" customHeight="1">
      <c r="A682" s="32"/>
      <c r="B682" s="21" t="s">
        <v>144</v>
      </c>
      <c r="C682" s="4"/>
      <c r="D682" s="67"/>
      <c r="E682" s="67"/>
      <c r="F682" s="11"/>
      <c r="G682" s="11"/>
      <c r="H682" s="11"/>
      <c r="I682" s="6"/>
      <c r="J682" s="93"/>
    </row>
    <row r="683" spans="1:10" s="44" customFormat="1" ht="49.5" customHeight="1">
      <c r="A683" s="32"/>
      <c r="B683" s="13" t="s">
        <v>361</v>
      </c>
      <c r="C683" s="4" t="s">
        <v>267</v>
      </c>
      <c r="D683" s="67" t="s">
        <v>28</v>
      </c>
      <c r="E683" s="67" t="s">
        <v>362</v>
      </c>
      <c r="F683" s="11" t="s">
        <v>175</v>
      </c>
      <c r="G683" s="6">
        <v>217.5</v>
      </c>
      <c r="H683" s="6">
        <v>217.5</v>
      </c>
      <c r="I683" s="6">
        <v>217.5</v>
      </c>
      <c r="J683" s="93"/>
    </row>
    <row r="684" spans="1:10" s="44" customFormat="1" ht="39.75" customHeight="1">
      <c r="A684" s="32"/>
      <c r="B684" s="13" t="s">
        <v>340</v>
      </c>
      <c r="C684" s="4" t="s">
        <v>267</v>
      </c>
      <c r="D684" s="67" t="s">
        <v>28</v>
      </c>
      <c r="E684" s="67" t="s">
        <v>363</v>
      </c>
      <c r="F684" s="11" t="s">
        <v>175</v>
      </c>
      <c r="G684" s="6">
        <v>32.5</v>
      </c>
      <c r="H684" s="6">
        <v>32.5</v>
      </c>
      <c r="I684" s="6">
        <v>32.5</v>
      </c>
      <c r="J684" s="93"/>
    </row>
    <row r="685" spans="1:10" s="44" customFormat="1" ht="51" customHeight="1">
      <c r="A685" s="32"/>
      <c r="B685" s="13" t="s">
        <v>696</v>
      </c>
      <c r="C685" s="4" t="s">
        <v>267</v>
      </c>
      <c r="D685" s="67" t="s">
        <v>28</v>
      </c>
      <c r="E685" s="67" t="s">
        <v>331</v>
      </c>
      <c r="F685" s="11" t="s">
        <v>175</v>
      </c>
      <c r="G685" s="6">
        <v>81</v>
      </c>
      <c r="H685" s="6">
        <v>81</v>
      </c>
      <c r="I685" s="6">
        <v>81</v>
      </c>
      <c r="J685" s="93"/>
    </row>
    <row r="686" spans="1:10" s="44" customFormat="1" ht="39.75" customHeight="1">
      <c r="A686" s="32"/>
      <c r="B686" s="13" t="s">
        <v>697</v>
      </c>
      <c r="C686" s="4" t="s">
        <v>267</v>
      </c>
      <c r="D686" s="67" t="s">
        <v>28</v>
      </c>
      <c r="E686" s="67" t="s">
        <v>331</v>
      </c>
      <c r="F686" s="11" t="s">
        <v>175</v>
      </c>
      <c r="G686" s="6">
        <v>20</v>
      </c>
      <c r="H686" s="6">
        <v>20</v>
      </c>
      <c r="I686" s="6">
        <v>20</v>
      </c>
      <c r="J686" s="93"/>
    </row>
    <row r="687" spans="1:10" s="44" customFormat="1" ht="39.75" customHeight="1">
      <c r="A687" s="32"/>
      <c r="B687" s="13" t="s">
        <v>698</v>
      </c>
      <c r="C687" s="4" t="s">
        <v>267</v>
      </c>
      <c r="D687" s="67" t="s">
        <v>28</v>
      </c>
      <c r="E687" s="67" t="s">
        <v>699</v>
      </c>
      <c r="F687" s="11" t="s">
        <v>146</v>
      </c>
      <c r="G687" s="6">
        <f>SUM(G688)</f>
        <v>50</v>
      </c>
      <c r="H687" s="6">
        <v>50</v>
      </c>
      <c r="I687" s="6">
        <v>50</v>
      </c>
      <c r="J687" s="93"/>
    </row>
    <row r="688" spans="1:10" s="44" customFormat="1" ht="39.75" customHeight="1">
      <c r="A688" s="32"/>
      <c r="B688" s="13" t="s">
        <v>753</v>
      </c>
      <c r="C688" s="4" t="s">
        <v>267</v>
      </c>
      <c r="D688" s="67" t="s">
        <v>28</v>
      </c>
      <c r="E688" s="67" t="s">
        <v>700</v>
      </c>
      <c r="F688" s="11" t="s">
        <v>175</v>
      </c>
      <c r="G688" s="6">
        <v>50</v>
      </c>
      <c r="H688" s="6">
        <v>10</v>
      </c>
      <c r="I688" s="6">
        <v>10</v>
      </c>
      <c r="J688" s="93"/>
    </row>
    <row r="689" spans="1:10" s="44" customFormat="1" ht="17.25" customHeight="1">
      <c r="A689" s="32"/>
      <c r="B689" s="13" t="s">
        <v>513</v>
      </c>
      <c r="C689" s="67" t="s">
        <v>267</v>
      </c>
      <c r="D689" s="67" t="s">
        <v>512</v>
      </c>
      <c r="E689" s="2" t="s">
        <v>367</v>
      </c>
      <c r="F689" s="11" t="s">
        <v>146</v>
      </c>
      <c r="G689" s="6">
        <f aca="true" t="shared" si="15" ref="G689:I690">SUM(G690)</f>
        <v>1135.4</v>
      </c>
      <c r="H689" s="6">
        <f t="shared" si="15"/>
        <v>1135.4</v>
      </c>
      <c r="I689" s="6">
        <f t="shared" si="15"/>
        <v>1135.4</v>
      </c>
      <c r="J689" s="93"/>
    </row>
    <row r="690" spans="1:10" s="44" customFormat="1" ht="18" customHeight="1">
      <c r="A690" s="32"/>
      <c r="B690" s="13" t="s">
        <v>515</v>
      </c>
      <c r="C690" s="67" t="s">
        <v>267</v>
      </c>
      <c r="D690" s="67" t="s">
        <v>190</v>
      </c>
      <c r="E690" s="2" t="s">
        <v>367</v>
      </c>
      <c r="F690" s="11" t="s">
        <v>146</v>
      </c>
      <c r="G690" s="6">
        <f t="shared" si="15"/>
        <v>1135.4</v>
      </c>
      <c r="H690" s="6">
        <f t="shared" si="15"/>
        <v>1135.4</v>
      </c>
      <c r="I690" s="6">
        <f t="shared" si="15"/>
        <v>1135.4</v>
      </c>
      <c r="J690" s="93"/>
    </row>
    <row r="691" spans="1:10" s="44" customFormat="1" ht="24.75" customHeight="1">
      <c r="A691" s="32"/>
      <c r="B691" s="19" t="s">
        <v>674</v>
      </c>
      <c r="C691" s="85" t="s">
        <v>267</v>
      </c>
      <c r="D691" s="85" t="s">
        <v>190</v>
      </c>
      <c r="E691" s="77" t="s">
        <v>60</v>
      </c>
      <c r="F691" s="5" t="s">
        <v>146</v>
      </c>
      <c r="G691" s="6">
        <f>SUM(G693,G696)</f>
        <v>1135.4</v>
      </c>
      <c r="H691" s="6">
        <f>SUM(H693,H696)</f>
        <v>1135.4</v>
      </c>
      <c r="I691" s="6">
        <f>SUM(I693,I696)</f>
        <v>1135.4</v>
      </c>
      <c r="J691" s="93"/>
    </row>
    <row r="692" spans="1:10" s="44" customFormat="1" ht="15.75" customHeight="1">
      <c r="A692" s="32"/>
      <c r="B692" s="19" t="s">
        <v>144</v>
      </c>
      <c r="C692" s="85"/>
      <c r="D692" s="85"/>
      <c r="E692" s="77"/>
      <c r="F692" s="5"/>
      <c r="G692" s="5"/>
      <c r="H692" s="5"/>
      <c r="I692" s="6"/>
      <c r="J692" s="93"/>
    </row>
    <row r="693" spans="1:10" s="44" customFormat="1" ht="74.25" customHeight="1">
      <c r="A693" s="32"/>
      <c r="B693" s="19" t="s">
        <v>34</v>
      </c>
      <c r="C693" s="85" t="s">
        <v>267</v>
      </c>
      <c r="D693" s="85" t="s">
        <v>190</v>
      </c>
      <c r="E693" s="77" t="s">
        <v>382</v>
      </c>
      <c r="F693" s="5" t="s">
        <v>310</v>
      </c>
      <c r="G693" s="6">
        <f>SUM(G694:G695)</f>
        <v>389</v>
      </c>
      <c r="H693" s="6">
        <f>SUM(H694:H695)</f>
        <v>389</v>
      </c>
      <c r="I693" s="6">
        <f>SUM(I694:I695)</f>
        <v>389</v>
      </c>
      <c r="J693" s="93"/>
    </row>
    <row r="694" spans="1:10" s="44" customFormat="1" ht="33" customHeight="1">
      <c r="A694" s="32"/>
      <c r="B694" s="19" t="s">
        <v>281</v>
      </c>
      <c r="C694" s="85" t="s">
        <v>267</v>
      </c>
      <c r="D694" s="85" t="s">
        <v>190</v>
      </c>
      <c r="E694" s="77" t="s">
        <v>382</v>
      </c>
      <c r="F694" s="5" t="s">
        <v>310</v>
      </c>
      <c r="G694" s="6">
        <v>5.5</v>
      </c>
      <c r="H694" s="6">
        <v>5.5</v>
      </c>
      <c r="I694" s="6">
        <v>5.5</v>
      </c>
      <c r="J694" s="93"/>
    </row>
    <row r="695" spans="1:10" s="44" customFormat="1" ht="39.75" customHeight="1">
      <c r="A695" s="32"/>
      <c r="B695" s="13" t="s">
        <v>40</v>
      </c>
      <c r="C695" s="85" t="s">
        <v>267</v>
      </c>
      <c r="D695" s="85" t="s">
        <v>190</v>
      </c>
      <c r="E695" s="77" t="s">
        <v>382</v>
      </c>
      <c r="F695" s="5" t="s">
        <v>310</v>
      </c>
      <c r="G695" s="6">
        <v>383.5</v>
      </c>
      <c r="H695" s="6">
        <v>383.5</v>
      </c>
      <c r="I695" s="6">
        <v>383.5</v>
      </c>
      <c r="J695" s="93"/>
    </row>
    <row r="696" spans="1:10" s="44" customFormat="1" ht="70.5" customHeight="1">
      <c r="A696" s="32"/>
      <c r="B696" s="13" t="s">
        <v>189</v>
      </c>
      <c r="C696" s="85" t="s">
        <v>267</v>
      </c>
      <c r="D696" s="85" t="s">
        <v>190</v>
      </c>
      <c r="E696" s="77" t="s">
        <v>382</v>
      </c>
      <c r="F696" s="5" t="s">
        <v>175</v>
      </c>
      <c r="G696" s="6">
        <f>SUM(G697,G700)</f>
        <v>746.4</v>
      </c>
      <c r="H696" s="6">
        <f>SUM(H697,H700)</f>
        <v>746.4</v>
      </c>
      <c r="I696" s="6">
        <f>SUM(I697,I700)</f>
        <v>746.4</v>
      </c>
      <c r="J696" s="93"/>
    </row>
    <row r="697" spans="1:10" s="44" customFormat="1" ht="23.25" customHeight="1">
      <c r="A697" s="32"/>
      <c r="B697" s="19" t="s">
        <v>192</v>
      </c>
      <c r="C697" s="85" t="s">
        <v>267</v>
      </c>
      <c r="D697" s="85" t="s">
        <v>190</v>
      </c>
      <c r="E697" s="77" t="s">
        <v>382</v>
      </c>
      <c r="F697" s="5" t="s">
        <v>175</v>
      </c>
      <c r="G697" s="6">
        <f>SUM(G698:G699)</f>
        <v>25.4</v>
      </c>
      <c r="H697" s="6">
        <f>SUM(H698:H699)</f>
        <v>25.4</v>
      </c>
      <c r="I697" s="6">
        <f>SUM(I698:I699)</f>
        <v>25.4</v>
      </c>
      <c r="J697" s="93"/>
    </row>
    <row r="698" spans="1:10" s="44" customFormat="1" ht="32.25" customHeight="1">
      <c r="A698" s="32"/>
      <c r="B698" s="66" t="s">
        <v>306</v>
      </c>
      <c r="C698" s="85"/>
      <c r="D698" s="85"/>
      <c r="E698" s="77"/>
      <c r="F698" s="5"/>
      <c r="G698" s="6">
        <v>12.7</v>
      </c>
      <c r="H698" s="6">
        <v>12.7</v>
      </c>
      <c r="I698" s="6">
        <v>12.7</v>
      </c>
      <c r="J698" s="93"/>
    </row>
    <row r="699" spans="1:10" s="44" customFormat="1" ht="39.75" customHeight="1">
      <c r="A699" s="32"/>
      <c r="B699" s="66" t="s">
        <v>288</v>
      </c>
      <c r="C699" s="85"/>
      <c r="D699" s="85"/>
      <c r="E699" s="77"/>
      <c r="F699" s="5"/>
      <c r="G699" s="6">
        <v>12.7</v>
      </c>
      <c r="H699" s="6">
        <v>12.7</v>
      </c>
      <c r="I699" s="6">
        <v>12.7</v>
      </c>
      <c r="J699" s="93"/>
    </row>
    <row r="700" spans="1:10" s="44" customFormat="1" ht="24" customHeight="1">
      <c r="A700" s="32"/>
      <c r="B700" s="13" t="s">
        <v>4</v>
      </c>
      <c r="C700" s="85" t="s">
        <v>267</v>
      </c>
      <c r="D700" s="85" t="s">
        <v>190</v>
      </c>
      <c r="E700" s="77" t="s">
        <v>382</v>
      </c>
      <c r="F700" s="11" t="s">
        <v>175</v>
      </c>
      <c r="G700" s="6">
        <f>SUM(G701,G706)</f>
        <v>721</v>
      </c>
      <c r="H700" s="6">
        <f>SUM(H701,H706)</f>
        <v>721</v>
      </c>
      <c r="I700" s="6">
        <f>SUM(I701,I706)</f>
        <v>721</v>
      </c>
      <c r="J700" s="93"/>
    </row>
    <row r="701" spans="1:10" s="44" customFormat="1" ht="21.75" customHeight="1">
      <c r="A701" s="32"/>
      <c r="B701" s="13" t="s">
        <v>441</v>
      </c>
      <c r="C701" s="85" t="s">
        <v>267</v>
      </c>
      <c r="D701" s="85" t="s">
        <v>190</v>
      </c>
      <c r="E701" s="77" t="s">
        <v>382</v>
      </c>
      <c r="F701" s="11" t="s">
        <v>175</v>
      </c>
      <c r="G701" s="6">
        <f>SUM(G702,G703,G704,G705)</f>
        <v>721</v>
      </c>
      <c r="H701" s="6">
        <f>SUM(H702,H703,H704,H705)</f>
        <v>721</v>
      </c>
      <c r="I701" s="6">
        <f>SUM(I702,I703,I704,I705)</f>
        <v>721</v>
      </c>
      <c r="J701" s="93"/>
    </row>
    <row r="702" spans="1:10" s="44" customFormat="1" ht="30" customHeight="1">
      <c r="A702" s="32"/>
      <c r="B702" s="21" t="s">
        <v>26</v>
      </c>
      <c r="C702" s="85"/>
      <c r="D702" s="85"/>
      <c r="E702" s="77"/>
      <c r="F702" s="11"/>
      <c r="G702" s="6">
        <v>269</v>
      </c>
      <c r="H702" s="6">
        <v>269</v>
      </c>
      <c r="I702" s="6">
        <v>269</v>
      </c>
      <c r="J702" s="93"/>
    </row>
    <row r="703" spans="1:10" s="44" customFormat="1" ht="30" customHeight="1">
      <c r="A703" s="32"/>
      <c r="B703" s="21" t="s">
        <v>308</v>
      </c>
      <c r="C703" s="85"/>
      <c r="D703" s="85"/>
      <c r="E703" s="77"/>
      <c r="F703" s="11"/>
      <c r="G703" s="6">
        <v>76.5</v>
      </c>
      <c r="H703" s="6">
        <v>76.5</v>
      </c>
      <c r="I703" s="6">
        <v>76.5</v>
      </c>
      <c r="J703" s="93"/>
    </row>
    <row r="704" spans="1:10" s="44" customFormat="1" ht="33" customHeight="1">
      <c r="A704" s="32"/>
      <c r="B704" s="21" t="s">
        <v>307</v>
      </c>
      <c r="C704" s="85"/>
      <c r="D704" s="85"/>
      <c r="E704" s="77"/>
      <c r="F704" s="11"/>
      <c r="G704" s="6">
        <v>59</v>
      </c>
      <c r="H704" s="6">
        <v>59</v>
      </c>
      <c r="I704" s="6">
        <v>59</v>
      </c>
      <c r="J704" s="93"/>
    </row>
    <row r="705" spans="1:10" s="44" customFormat="1" ht="30.75" customHeight="1">
      <c r="A705" s="32"/>
      <c r="B705" s="66" t="s">
        <v>319</v>
      </c>
      <c r="C705" s="85"/>
      <c r="D705" s="85"/>
      <c r="E705" s="77"/>
      <c r="F705" s="11"/>
      <c r="G705" s="6">
        <v>316.5</v>
      </c>
      <c r="H705" s="6">
        <v>316.5</v>
      </c>
      <c r="I705" s="6">
        <v>316.5</v>
      </c>
      <c r="J705" s="93"/>
    </row>
    <row r="706" spans="1:10" s="44" customFormat="1" ht="39.75" customHeight="1">
      <c r="A706" s="32"/>
      <c r="B706" s="13" t="s">
        <v>280</v>
      </c>
      <c r="C706" s="85" t="s">
        <v>267</v>
      </c>
      <c r="D706" s="85" t="s">
        <v>190</v>
      </c>
      <c r="E706" s="77" t="s">
        <v>382</v>
      </c>
      <c r="F706" s="11" t="s">
        <v>175</v>
      </c>
      <c r="G706" s="6"/>
      <c r="H706" s="6"/>
      <c r="I706" s="6"/>
      <c r="J706" s="93"/>
    </row>
    <row r="707" spans="1:10" s="44" customFormat="1" ht="22.5" customHeight="1">
      <c r="A707" s="32"/>
      <c r="B707" s="142" t="s">
        <v>561</v>
      </c>
      <c r="C707" s="4" t="s">
        <v>267</v>
      </c>
      <c r="D707" s="4" t="s">
        <v>157</v>
      </c>
      <c r="E707" s="2" t="s">
        <v>367</v>
      </c>
      <c r="F707" s="5" t="s">
        <v>146</v>
      </c>
      <c r="G707" s="6">
        <f>SUM(G708)</f>
        <v>2554.8999999999996</v>
      </c>
      <c r="H707" s="6">
        <f>SUM(H708)</f>
        <v>0</v>
      </c>
      <c r="I707" s="6">
        <f>SUM(I708)</f>
        <v>0</v>
      </c>
      <c r="J707" s="93"/>
    </row>
    <row r="708" spans="1:10" s="44" customFormat="1" ht="32.25" customHeight="1">
      <c r="A708" s="32"/>
      <c r="B708" s="13" t="s">
        <v>774</v>
      </c>
      <c r="C708" s="4" t="s">
        <v>267</v>
      </c>
      <c r="D708" s="4" t="s">
        <v>157</v>
      </c>
      <c r="E708" s="2" t="s">
        <v>775</v>
      </c>
      <c r="F708" s="5" t="s">
        <v>146</v>
      </c>
      <c r="G708" s="6">
        <f>SUM(G709)</f>
        <v>2554.8999999999996</v>
      </c>
      <c r="H708" s="6">
        <f>SUM(H710)</f>
        <v>0</v>
      </c>
      <c r="I708" s="6">
        <f>SUM(I710)</f>
        <v>0</v>
      </c>
      <c r="J708" s="93"/>
    </row>
    <row r="709" spans="1:10" s="44" customFormat="1" ht="39" customHeight="1">
      <c r="A709" s="32"/>
      <c r="B709" s="13" t="s">
        <v>909</v>
      </c>
      <c r="C709" s="85" t="s">
        <v>267</v>
      </c>
      <c r="D709" s="85" t="s">
        <v>157</v>
      </c>
      <c r="E709" s="77" t="s">
        <v>911</v>
      </c>
      <c r="F709" s="11" t="s">
        <v>146</v>
      </c>
      <c r="G709" s="6">
        <f>SUM(G711:G712)</f>
        <v>2554.8999999999996</v>
      </c>
      <c r="H709" s="6"/>
      <c r="I709" s="6"/>
      <c r="J709" s="93"/>
    </row>
    <row r="710" spans="1:10" s="44" customFormat="1" ht="15" customHeight="1">
      <c r="A710" s="32"/>
      <c r="B710" s="13" t="s">
        <v>144</v>
      </c>
      <c r="C710" s="85"/>
      <c r="D710" s="85"/>
      <c r="E710" s="77"/>
      <c r="F710" s="11"/>
      <c r="G710" s="6"/>
      <c r="H710" s="6"/>
      <c r="I710" s="6"/>
      <c r="J710" s="93"/>
    </row>
    <row r="711" spans="1:10" s="44" customFormat="1" ht="18" customHeight="1">
      <c r="A711" s="32"/>
      <c r="B711" s="13" t="s">
        <v>217</v>
      </c>
      <c r="C711" s="85" t="s">
        <v>267</v>
      </c>
      <c r="D711" s="85" t="s">
        <v>157</v>
      </c>
      <c r="E711" s="77" t="s">
        <v>912</v>
      </c>
      <c r="F711" s="11" t="s">
        <v>175</v>
      </c>
      <c r="G711" s="6">
        <v>2348.2</v>
      </c>
      <c r="H711" s="6"/>
      <c r="I711" s="6"/>
      <c r="J711" s="93"/>
    </row>
    <row r="712" spans="1:10" s="44" customFormat="1" ht="16.5" customHeight="1">
      <c r="A712" s="32"/>
      <c r="B712" s="13" t="s">
        <v>910</v>
      </c>
      <c r="C712" s="85" t="s">
        <v>267</v>
      </c>
      <c r="D712" s="85" t="s">
        <v>157</v>
      </c>
      <c r="E712" s="77" t="s">
        <v>913</v>
      </c>
      <c r="F712" s="11" t="s">
        <v>175</v>
      </c>
      <c r="G712" s="6">
        <v>206.7</v>
      </c>
      <c r="H712" s="6"/>
      <c r="I712" s="6"/>
      <c r="J712" s="93"/>
    </row>
    <row r="713" spans="1:10" s="141" customFormat="1" ht="18" customHeight="1">
      <c r="A713" s="9"/>
      <c r="B713" s="17" t="s">
        <v>535</v>
      </c>
      <c r="C713" s="4" t="s">
        <v>267</v>
      </c>
      <c r="D713" s="2" t="s">
        <v>198</v>
      </c>
      <c r="E713" s="2" t="s">
        <v>367</v>
      </c>
      <c r="F713" s="5" t="s">
        <v>146</v>
      </c>
      <c r="G713" s="24">
        <f>SUM(G714,G729)</f>
        <v>68202.40000000001</v>
      </c>
      <c r="H713" s="24">
        <f>SUM(H714,H729)</f>
        <v>67581.3</v>
      </c>
      <c r="I713" s="24">
        <f>SUM(I714,I729)</f>
        <v>67581.3</v>
      </c>
      <c r="J713" s="140"/>
    </row>
    <row r="714" spans="1:10" s="141" customFormat="1" ht="17.25" customHeight="1">
      <c r="A714" s="9"/>
      <c r="B714" s="17" t="s">
        <v>538</v>
      </c>
      <c r="C714" s="4" t="s">
        <v>267</v>
      </c>
      <c r="D714" s="2" t="s">
        <v>354</v>
      </c>
      <c r="E714" s="2" t="s">
        <v>367</v>
      </c>
      <c r="F714" s="5" t="s">
        <v>146</v>
      </c>
      <c r="G714" s="24">
        <f>SUM(G715,G725)</f>
        <v>67510.40000000001</v>
      </c>
      <c r="H714" s="24">
        <f>SUM(H715,H725)</f>
        <v>66889.3</v>
      </c>
      <c r="I714" s="24">
        <f>SUM(I715,I725)</f>
        <v>66889.3</v>
      </c>
      <c r="J714" s="140"/>
    </row>
    <row r="715" spans="1:10" s="51" customFormat="1" ht="42.75" customHeight="1">
      <c r="A715" s="74"/>
      <c r="B715" s="17" t="s">
        <v>701</v>
      </c>
      <c r="C715" s="4" t="s">
        <v>267</v>
      </c>
      <c r="D715" s="2" t="s">
        <v>354</v>
      </c>
      <c r="E715" s="2" t="s">
        <v>81</v>
      </c>
      <c r="F715" s="5" t="s">
        <v>146</v>
      </c>
      <c r="G715" s="24">
        <f>SUM(G716,G719,G722)</f>
        <v>66820.20000000001</v>
      </c>
      <c r="H715" s="24">
        <f>SUM(H716,H719,H722)</f>
        <v>66199.1</v>
      </c>
      <c r="I715" s="24">
        <f>SUM(I716,I719,I722)</f>
        <v>66199.1</v>
      </c>
      <c r="J715" s="45"/>
    </row>
    <row r="716" spans="1:10" s="51" customFormat="1" ht="44.25" customHeight="1">
      <c r="A716" s="5"/>
      <c r="B716" s="17" t="s">
        <v>11</v>
      </c>
      <c r="C716" s="4" t="s">
        <v>267</v>
      </c>
      <c r="D716" s="2" t="s">
        <v>354</v>
      </c>
      <c r="E716" s="2" t="s">
        <v>80</v>
      </c>
      <c r="F716" s="5" t="s">
        <v>175</v>
      </c>
      <c r="G716" s="24">
        <v>45855.8</v>
      </c>
      <c r="H716" s="24">
        <v>45666.5</v>
      </c>
      <c r="I716" s="24">
        <v>45666.5</v>
      </c>
      <c r="J716" s="45"/>
    </row>
    <row r="717" spans="1:10" s="51" customFormat="1" ht="49.5" customHeight="1">
      <c r="A717" s="5"/>
      <c r="B717" s="21" t="s">
        <v>203</v>
      </c>
      <c r="C717" s="70"/>
      <c r="D717" s="87"/>
      <c r="E717" s="87"/>
      <c r="F717" s="26"/>
      <c r="G717" s="26" t="s">
        <v>859</v>
      </c>
      <c r="H717" s="26" t="s">
        <v>859</v>
      </c>
      <c r="I717" s="26" t="s">
        <v>859</v>
      </c>
      <c r="J717" s="45"/>
    </row>
    <row r="718" spans="1:10" s="51" customFormat="1" ht="39.75" customHeight="1">
      <c r="A718" s="5"/>
      <c r="B718" s="21" t="s">
        <v>241</v>
      </c>
      <c r="C718" s="70"/>
      <c r="D718" s="87"/>
      <c r="E718" s="87"/>
      <c r="F718" s="26"/>
      <c r="G718" s="26" t="s">
        <v>860</v>
      </c>
      <c r="H718" s="26" t="s">
        <v>860</v>
      </c>
      <c r="I718" s="26" t="s">
        <v>860</v>
      </c>
      <c r="J718" s="94"/>
    </row>
    <row r="719" spans="1:10" s="51" customFormat="1" ht="45" customHeight="1">
      <c r="A719" s="5"/>
      <c r="B719" s="17" t="s">
        <v>244</v>
      </c>
      <c r="C719" s="4" t="s">
        <v>267</v>
      </c>
      <c r="D719" s="2" t="s">
        <v>354</v>
      </c>
      <c r="E719" s="2" t="s">
        <v>82</v>
      </c>
      <c r="F719" s="5" t="s">
        <v>175</v>
      </c>
      <c r="G719" s="24">
        <v>10077.9</v>
      </c>
      <c r="H719" s="24">
        <v>10077.9</v>
      </c>
      <c r="I719" s="24">
        <v>10077.9</v>
      </c>
      <c r="J719" s="45"/>
    </row>
    <row r="720" spans="1:10" s="51" customFormat="1" ht="52.5" customHeight="1">
      <c r="A720" s="5"/>
      <c r="B720" s="21" t="s">
        <v>203</v>
      </c>
      <c r="C720" s="70"/>
      <c r="D720" s="87"/>
      <c r="E720" s="87"/>
      <c r="F720" s="26"/>
      <c r="G720" s="26" t="s">
        <v>861</v>
      </c>
      <c r="H720" s="26" t="s">
        <v>861</v>
      </c>
      <c r="I720" s="26" t="s">
        <v>861</v>
      </c>
      <c r="J720" s="45"/>
    </row>
    <row r="721" spans="1:10" s="51" customFormat="1" ht="39.75" customHeight="1">
      <c r="A721" s="5"/>
      <c r="B721" s="21" t="s">
        <v>241</v>
      </c>
      <c r="C721" s="70"/>
      <c r="D721" s="87"/>
      <c r="E721" s="87"/>
      <c r="F721" s="26"/>
      <c r="G721" s="26" t="s">
        <v>862</v>
      </c>
      <c r="H721" s="26" t="s">
        <v>862</v>
      </c>
      <c r="I721" s="26" t="s">
        <v>862</v>
      </c>
      <c r="J721" s="45"/>
    </row>
    <row r="722" spans="1:10" s="51" customFormat="1" ht="48" customHeight="1">
      <c r="A722" s="5"/>
      <c r="B722" s="17" t="s">
        <v>245</v>
      </c>
      <c r="C722" s="4" t="s">
        <v>267</v>
      </c>
      <c r="D722" s="2" t="s">
        <v>354</v>
      </c>
      <c r="E722" s="2" t="s">
        <v>83</v>
      </c>
      <c r="F722" s="5" t="s">
        <v>175</v>
      </c>
      <c r="G722" s="24">
        <v>10886.5</v>
      </c>
      <c r="H722" s="24">
        <v>10454.7</v>
      </c>
      <c r="I722" s="24">
        <v>10454.7</v>
      </c>
      <c r="J722" s="45"/>
    </row>
    <row r="723" spans="1:10" s="51" customFormat="1" ht="49.5" customHeight="1">
      <c r="A723" s="5"/>
      <c r="B723" s="21" t="s">
        <v>203</v>
      </c>
      <c r="C723" s="70"/>
      <c r="D723" s="87"/>
      <c r="E723" s="87"/>
      <c r="F723" s="26"/>
      <c r="G723" s="26" t="s">
        <v>863</v>
      </c>
      <c r="H723" s="26" t="s">
        <v>863</v>
      </c>
      <c r="I723" s="26" t="s">
        <v>863</v>
      </c>
      <c r="J723" s="45"/>
    </row>
    <row r="724" spans="1:10" s="51" customFormat="1" ht="42" customHeight="1">
      <c r="A724" s="5"/>
      <c r="B724" s="21" t="s">
        <v>241</v>
      </c>
      <c r="C724" s="70"/>
      <c r="D724" s="87"/>
      <c r="E724" s="87"/>
      <c r="F724" s="26"/>
      <c r="G724" s="26" t="s">
        <v>864</v>
      </c>
      <c r="H724" s="26" t="s">
        <v>864</v>
      </c>
      <c r="I724" s="26" t="s">
        <v>864</v>
      </c>
      <c r="J724" s="45"/>
    </row>
    <row r="725" spans="1:10" s="51" customFormat="1" ht="94.5" customHeight="1">
      <c r="A725" s="5"/>
      <c r="B725" s="13" t="s">
        <v>591</v>
      </c>
      <c r="C725" s="4" t="s">
        <v>267</v>
      </c>
      <c r="D725" s="2" t="s">
        <v>354</v>
      </c>
      <c r="E725" s="2" t="s">
        <v>592</v>
      </c>
      <c r="F725" s="5" t="s">
        <v>146</v>
      </c>
      <c r="G725" s="24">
        <f>SUM(G727:G728)</f>
        <v>690.2</v>
      </c>
      <c r="H725" s="24">
        <f>SUM(H727:H728)</f>
        <v>690.2</v>
      </c>
      <c r="I725" s="24">
        <f>SUM(I727:I728)</f>
        <v>690.2</v>
      </c>
      <c r="J725" s="45"/>
    </row>
    <row r="726" spans="1:10" s="51" customFormat="1" ht="17.25" customHeight="1">
      <c r="A726" s="5"/>
      <c r="B726" s="83" t="s">
        <v>144</v>
      </c>
      <c r="C726" s="4"/>
      <c r="D726" s="2"/>
      <c r="E726" s="2"/>
      <c r="F726" s="5"/>
      <c r="G726" s="5"/>
      <c r="H726" s="5"/>
      <c r="I726" s="24"/>
      <c r="J726" s="45"/>
    </row>
    <row r="727" spans="1:10" s="51" customFormat="1" ht="42" customHeight="1">
      <c r="A727" s="5"/>
      <c r="B727" s="17" t="s">
        <v>288</v>
      </c>
      <c r="C727" s="4" t="s">
        <v>267</v>
      </c>
      <c r="D727" s="2" t="s">
        <v>354</v>
      </c>
      <c r="E727" s="2" t="s">
        <v>592</v>
      </c>
      <c r="F727" s="5" t="s">
        <v>175</v>
      </c>
      <c r="G727" s="24">
        <v>349.4</v>
      </c>
      <c r="H727" s="24">
        <v>349.4</v>
      </c>
      <c r="I727" s="24">
        <v>349.4</v>
      </c>
      <c r="J727" s="45"/>
    </row>
    <row r="728" spans="1:10" s="51" customFormat="1" ht="42" customHeight="1">
      <c r="A728" s="5"/>
      <c r="B728" s="17" t="s">
        <v>306</v>
      </c>
      <c r="C728" s="4" t="s">
        <v>267</v>
      </c>
      <c r="D728" s="2" t="s">
        <v>354</v>
      </c>
      <c r="E728" s="2" t="s">
        <v>592</v>
      </c>
      <c r="F728" s="5" t="s">
        <v>175</v>
      </c>
      <c r="G728" s="24">
        <v>340.8</v>
      </c>
      <c r="H728" s="24">
        <v>340.8</v>
      </c>
      <c r="I728" s="24">
        <v>340.8</v>
      </c>
      <c r="J728" s="45"/>
    </row>
    <row r="729" spans="1:10" s="51" customFormat="1" ht="19.5" customHeight="1">
      <c r="A729" s="5"/>
      <c r="B729" s="17" t="s">
        <v>539</v>
      </c>
      <c r="C729" s="4" t="s">
        <v>267</v>
      </c>
      <c r="D729" s="2" t="s">
        <v>150</v>
      </c>
      <c r="E729" s="2" t="s">
        <v>367</v>
      </c>
      <c r="F729" s="5" t="s">
        <v>146</v>
      </c>
      <c r="G729" s="24">
        <f>SUM(G730,G741)</f>
        <v>692</v>
      </c>
      <c r="H729" s="24">
        <f>SUM(H730,H741)</f>
        <v>692</v>
      </c>
      <c r="I729" s="24">
        <f>SUM(I730,I741)</f>
        <v>692</v>
      </c>
      <c r="J729" s="45"/>
    </row>
    <row r="730" spans="1:10" s="51" customFormat="1" ht="24" customHeight="1">
      <c r="A730" s="5"/>
      <c r="B730" s="112" t="s">
        <v>702</v>
      </c>
      <c r="C730" s="4" t="s">
        <v>267</v>
      </c>
      <c r="D730" s="2" t="s">
        <v>150</v>
      </c>
      <c r="E730" s="2" t="s">
        <v>84</v>
      </c>
      <c r="F730" s="5" t="s">
        <v>175</v>
      </c>
      <c r="G730" s="24">
        <f>SUM(G731:G732)</f>
        <v>342</v>
      </c>
      <c r="H730" s="24">
        <f>SUM(H731:H732)</f>
        <v>342</v>
      </c>
      <c r="I730" s="24">
        <f>SUM(I731:I732)</f>
        <v>342</v>
      </c>
      <c r="J730" s="45"/>
    </row>
    <row r="731" spans="1:10" s="51" customFormat="1" ht="39" customHeight="1">
      <c r="A731" s="5"/>
      <c r="B731" s="19" t="s">
        <v>747</v>
      </c>
      <c r="C731" s="4" t="s">
        <v>267</v>
      </c>
      <c r="D731" s="2" t="s">
        <v>150</v>
      </c>
      <c r="E731" s="2" t="s">
        <v>748</v>
      </c>
      <c r="F731" s="5" t="s">
        <v>175</v>
      </c>
      <c r="G731" s="24"/>
      <c r="H731" s="24"/>
      <c r="I731" s="24"/>
      <c r="J731" s="45"/>
    </row>
    <row r="732" spans="1:10" s="51" customFormat="1" ht="27.75" customHeight="1">
      <c r="A732" s="5"/>
      <c r="B732" s="19" t="s">
        <v>703</v>
      </c>
      <c r="C732" s="4" t="s">
        <v>267</v>
      </c>
      <c r="D732" s="2" t="s">
        <v>150</v>
      </c>
      <c r="E732" s="2" t="s">
        <v>85</v>
      </c>
      <c r="F732" s="5" t="s">
        <v>175</v>
      </c>
      <c r="G732" s="24">
        <v>342</v>
      </c>
      <c r="H732" s="24">
        <v>342</v>
      </c>
      <c r="I732" s="24">
        <v>342</v>
      </c>
      <c r="J732" s="45"/>
    </row>
    <row r="733" spans="1:10" s="51" customFormat="1" ht="16.5" customHeight="1">
      <c r="A733" s="5"/>
      <c r="B733" s="19" t="s">
        <v>132</v>
      </c>
      <c r="C733" s="4"/>
      <c r="D733" s="2"/>
      <c r="E733" s="2"/>
      <c r="F733" s="5"/>
      <c r="G733" s="5"/>
      <c r="H733" s="5"/>
      <c r="I733" s="24"/>
      <c r="J733" s="45"/>
    </row>
    <row r="734" spans="1:10" s="51" customFormat="1" ht="30" customHeight="1">
      <c r="A734" s="5"/>
      <c r="B734" s="66" t="s">
        <v>440</v>
      </c>
      <c r="C734" s="4" t="s">
        <v>267</v>
      </c>
      <c r="D734" s="2" t="s">
        <v>150</v>
      </c>
      <c r="E734" s="2" t="s">
        <v>85</v>
      </c>
      <c r="F734" s="5" t="s">
        <v>175</v>
      </c>
      <c r="G734" s="24">
        <v>1</v>
      </c>
      <c r="H734" s="24">
        <v>1</v>
      </c>
      <c r="I734" s="24">
        <v>1</v>
      </c>
      <c r="J734" s="45"/>
    </row>
    <row r="735" spans="1:10" s="51" customFormat="1" ht="25.5" customHeight="1">
      <c r="A735" s="5"/>
      <c r="B735" s="66" t="s">
        <v>215</v>
      </c>
      <c r="C735" s="4" t="s">
        <v>267</v>
      </c>
      <c r="D735" s="2" t="s">
        <v>150</v>
      </c>
      <c r="E735" s="2" t="s">
        <v>85</v>
      </c>
      <c r="F735" s="5" t="s">
        <v>175</v>
      </c>
      <c r="G735" s="24">
        <v>1</v>
      </c>
      <c r="H735" s="24">
        <v>1</v>
      </c>
      <c r="I735" s="24">
        <v>1</v>
      </c>
      <c r="J735" s="45"/>
    </row>
    <row r="736" spans="1:10" s="51" customFormat="1" ht="31.5" customHeight="1">
      <c r="A736" s="5"/>
      <c r="B736" s="66" t="s">
        <v>387</v>
      </c>
      <c r="C736" s="4" t="s">
        <v>267</v>
      </c>
      <c r="D736" s="2" t="s">
        <v>150</v>
      </c>
      <c r="E736" s="2" t="s">
        <v>85</v>
      </c>
      <c r="F736" s="5" t="s">
        <v>175</v>
      </c>
      <c r="G736" s="24">
        <v>1</v>
      </c>
      <c r="H736" s="24">
        <v>1</v>
      </c>
      <c r="I736" s="24">
        <v>1</v>
      </c>
      <c r="J736" s="45"/>
    </row>
    <row r="737" spans="1:10" s="51" customFormat="1" ht="30" customHeight="1">
      <c r="A737" s="5"/>
      <c r="B737" s="66" t="s">
        <v>124</v>
      </c>
      <c r="C737" s="4" t="s">
        <v>267</v>
      </c>
      <c r="D737" s="2" t="s">
        <v>150</v>
      </c>
      <c r="E737" s="2" t="s">
        <v>85</v>
      </c>
      <c r="F737" s="5" t="s">
        <v>175</v>
      </c>
      <c r="G737" s="24">
        <v>1</v>
      </c>
      <c r="H737" s="24">
        <v>1</v>
      </c>
      <c r="I737" s="24">
        <v>1</v>
      </c>
      <c r="J737" s="45"/>
    </row>
    <row r="738" spans="1:10" s="51" customFormat="1" ht="30" customHeight="1">
      <c r="A738" s="5"/>
      <c r="B738" s="66" t="s">
        <v>208</v>
      </c>
      <c r="C738" s="4" t="s">
        <v>267</v>
      </c>
      <c r="D738" s="2" t="s">
        <v>150</v>
      </c>
      <c r="E738" s="2" t="s">
        <v>85</v>
      </c>
      <c r="F738" s="5" t="s">
        <v>175</v>
      </c>
      <c r="G738" s="24">
        <v>1</v>
      </c>
      <c r="H738" s="24">
        <v>1</v>
      </c>
      <c r="I738" s="24">
        <v>1</v>
      </c>
      <c r="J738" s="45"/>
    </row>
    <row r="739" spans="1:10" s="51" customFormat="1" ht="30" customHeight="1">
      <c r="A739" s="5"/>
      <c r="B739" s="66" t="s">
        <v>15</v>
      </c>
      <c r="C739" s="4" t="s">
        <v>267</v>
      </c>
      <c r="D739" s="2" t="s">
        <v>150</v>
      </c>
      <c r="E739" s="2" t="s">
        <v>85</v>
      </c>
      <c r="F739" s="5" t="s">
        <v>175</v>
      </c>
      <c r="G739" s="24">
        <v>1</v>
      </c>
      <c r="H739" s="24">
        <v>1</v>
      </c>
      <c r="I739" s="24">
        <v>1</v>
      </c>
      <c r="J739" s="45"/>
    </row>
    <row r="740" spans="1:10" s="51" customFormat="1" ht="31.5" customHeight="1">
      <c r="A740" s="5"/>
      <c r="B740" s="66" t="s">
        <v>16</v>
      </c>
      <c r="C740" s="4" t="s">
        <v>267</v>
      </c>
      <c r="D740" s="2" t="s">
        <v>150</v>
      </c>
      <c r="E740" s="2" t="s">
        <v>85</v>
      </c>
      <c r="F740" s="5" t="s">
        <v>175</v>
      </c>
      <c r="G740" s="24">
        <v>1</v>
      </c>
      <c r="H740" s="24">
        <v>1</v>
      </c>
      <c r="I740" s="24">
        <v>1</v>
      </c>
      <c r="J740" s="45"/>
    </row>
    <row r="741" spans="1:10" s="51" customFormat="1" ht="36" customHeight="1">
      <c r="A741" s="5"/>
      <c r="B741" s="13" t="s">
        <v>686</v>
      </c>
      <c r="C741" s="4" t="s">
        <v>267</v>
      </c>
      <c r="D741" s="2" t="s">
        <v>150</v>
      </c>
      <c r="E741" s="2" t="s">
        <v>388</v>
      </c>
      <c r="F741" s="5" t="s">
        <v>146</v>
      </c>
      <c r="G741" s="6">
        <f>SUM(G742)</f>
        <v>350</v>
      </c>
      <c r="H741" s="6">
        <f>SUM(H742)</f>
        <v>350</v>
      </c>
      <c r="I741" s="6">
        <f>SUM(I742)</f>
        <v>350</v>
      </c>
      <c r="J741" s="45"/>
    </row>
    <row r="742" spans="1:10" s="51" customFormat="1" ht="51.75" customHeight="1">
      <c r="A742" s="5"/>
      <c r="B742" s="13" t="s">
        <v>492</v>
      </c>
      <c r="C742" s="4" t="s">
        <v>267</v>
      </c>
      <c r="D742" s="2" t="s">
        <v>150</v>
      </c>
      <c r="E742" s="2" t="s">
        <v>121</v>
      </c>
      <c r="F742" s="5" t="s">
        <v>175</v>
      </c>
      <c r="G742" s="6">
        <v>350</v>
      </c>
      <c r="H742" s="6">
        <v>350</v>
      </c>
      <c r="I742" s="6">
        <v>350</v>
      </c>
      <c r="J742" s="45"/>
    </row>
    <row r="743" spans="1:10" s="51" customFormat="1" ht="21" customHeight="1">
      <c r="A743" s="5"/>
      <c r="B743" s="17" t="s">
        <v>547</v>
      </c>
      <c r="C743" s="4" t="s">
        <v>267</v>
      </c>
      <c r="D743" s="2" t="s">
        <v>300</v>
      </c>
      <c r="E743" s="2" t="s">
        <v>367</v>
      </c>
      <c r="F743" s="5" t="s">
        <v>146</v>
      </c>
      <c r="G743" s="24">
        <f>SUM(G744,G848)</f>
        <v>239804.2</v>
      </c>
      <c r="H743" s="24">
        <f>SUM(H744,H848)</f>
        <v>241934.59999999998</v>
      </c>
      <c r="I743" s="24">
        <f>SUM(I744,I848)</f>
        <v>240851.09999999998</v>
      </c>
      <c r="J743" s="45"/>
    </row>
    <row r="744" spans="1:10" s="51" customFormat="1" ht="18" customHeight="1">
      <c r="A744" s="5"/>
      <c r="B744" s="17" t="s">
        <v>548</v>
      </c>
      <c r="C744" s="4" t="s">
        <v>267</v>
      </c>
      <c r="D744" s="2" t="s">
        <v>152</v>
      </c>
      <c r="E744" s="2" t="s">
        <v>367</v>
      </c>
      <c r="F744" s="5" t="s">
        <v>146</v>
      </c>
      <c r="G744" s="24">
        <f>SUM(G745,G754,G757,G836,G841)</f>
        <v>199664</v>
      </c>
      <c r="H744" s="24">
        <f>SUM(H745,H754,H757,H836,H841)</f>
        <v>201804.39999999997</v>
      </c>
      <c r="I744" s="24">
        <f>SUM(I745,I754,I757,I836,I841)</f>
        <v>200720.9</v>
      </c>
      <c r="J744" s="45"/>
    </row>
    <row r="745" spans="1:10" s="51" customFormat="1" ht="30" customHeight="1">
      <c r="A745" s="5"/>
      <c r="B745" s="13" t="s">
        <v>664</v>
      </c>
      <c r="C745" s="4" t="s">
        <v>267</v>
      </c>
      <c r="D745" s="2" t="s">
        <v>152</v>
      </c>
      <c r="E745" s="2" t="s">
        <v>106</v>
      </c>
      <c r="F745" s="5" t="s">
        <v>175</v>
      </c>
      <c r="G745" s="24">
        <f>SUM(G746,G750)</f>
        <v>808.5999999999999</v>
      </c>
      <c r="H745" s="24">
        <f>SUM(H746,H750)</f>
        <v>1090.8</v>
      </c>
      <c r="I745" s="24">
        <f>SUM(I746,I750)</f>
        <v>0</v>
      </c>
      <c r="J745" s="45"/>
    </row>
    <row r="746" spans="1:10" s="51" customFormat="1" ht="54.75" customHeight="1">
      <c r="A746" s="5"/>
      <c r="B746" s="13" t="s">
        <v>868</v>
      </c>
      <c r="C746" s="4" t="s">
        <v>267</v>
      </c>
      <c r="D746" s="2" t="s">
        <v>152</v>
      </c>
      <c r="E746" s="2" t="s">
        <v>869</v>
      </c>
      <c r="F746" s="5" t="s">
        <v>146</v>
      </c>
      <c r="G746" s="24">
        <f>SUM(G748:G749)</f>
        <v>210</v>
      </c>
      <c r="H746" s="24">
        <f>SUM(H748:H749)</f>
        <v>998.9</v>
      </c>
      <c r="I746" s="24">
        <f>SUM(I748:I749)</f>
        <v>0</v>
      </c>
      <c r="J746" s="45"/>
    </row>
    <row r="747" spans="1:10" s="51" customFormat="1" ht="11.25" customHeight="1">
      <c r="A747" s="5"/>
      <c r="B747" s="13" t="s">
        <v>144</v>
      </c>
      <c r="C747" s="4"/>
      <c r="D747" s="2"/>
      <c r="E747" s="2"/>
      <c r="F747" s="5"/>
      <c r="G747" s="24"/>
      <c r="H747" s="24"/>
      <c r="I747" s="24"/>
      <c r="J747" s="45"/>
    </row>
    <row r="748" spans="1:10" s="51" customFormat="1" ht="21" customHeight="1">
      <c r="A748" s="5"/>
      <c r="B748" s="13" t="s">
        <v>217</v>
      </c>
      <c r="C748" s="4" t="s">
        <v>267</v>
      </c>
      <c r="D748" s="2" t="s">
        <v>152</v>
      </c>
      <c r="E748" s="2" t="s">
        <v>869</v>
      </c>
      <c r="F748" s="5" t="s">
        <v>175</v>
      </c>
      <c r="G748" s="24">
        <v>199.5</v>
      </c>
      <c r="H748" s="24">
        <v>949</v>
      </c>
      <c r="I748" s="24"/>
      <c r="J748" s="45"/>
    </row>
    <row r="749" spans="1:10" s="51" customFormat="1" ht="17.25" customHeight="1">
      <c r="A749" s="5"/>
      <c r="B749" s="13" t="s">
        <v>298</v>
      </c>
      <c r="C749" s="4" t="s">
        <v>267</v>
      </c>
      <c r="D749" s="2" t="s">
        <v>152</v>
      </c>
      <c r="E749" s="2" t="s">
        <v>869</v>
      </c>
      <c r="F749" s="5" t="s">
        <v>175</v>
      </c>
      <c r="G749" s="24">
        <v>10.5</v>
      </c>
      <c r="H749" s="24">
        <v>49.9</v>
      </c>
      <c r="I749" s="24"/>
      <c r="J749" s="45"/>
    </row>
    <row r="750" spans="1:10" s="51" customFormat="1" ht="43.5" customHeight="1">
      <c r="A750" s="5"/>
      <c r="B750" s="13" t="s">
        <v>704</v>
      </c>
      <c r="C750" s="4" t="s">
        <v>267</v>
      </c>
      <c r="D750" s="2" t="s">
        <v>155</v>
      </c>
      <c r="E750" s="2" t="s">
        <v>444</v>
      </c>
      <c r="F750" s="5" t="s">
        <v>146</v>
      </c>
      <c r="G750" s="24">
        <f>SUM(G752:G753)</f>
        <v>598.5999999999999</v>
      </c>
      <c r="H750" s="24">
        <f>SUM(H752:H753)</f>
        <v>91.9</v>
      </c>
      <c r="I750" s="24">
        <f>SUM(I752:I753)</f>
        <v>0</v>
      </c>
      <c r="J750" s="45"/>
    </row>
    <row r="751" spans="1:10" s="51" customFormat="1" ht="16.5" customHeight="1">
      <c r="A751" s="5"/>
      <c r="B751" s="13" t="s">
        <v>144</v>
      </c>
      <c r="C751" s="4"/>
      <c r="D751" s="2"/>
      <c r="E751" s="2"/>
      <c r="F751" s="5"/>
      <c r="G751" s="5"/>
      <c r="H751" s="5"/>
      <c r="I751" s="24"/>
      <c r="J751" s="45"/>
    </row>
    <row r="752" spans="1:10" s="51" customFormat="1" ht="27.75" customHeight="1">
      <c r="A752" s="5"/>
      <c r="B752" s="13" t="s">
        <v>447</v>
      </c>
      <c r="C752" s="4" t="s">
        <v>267</v>
      </c>
      <c r="D752" s="2" t="s">
        <v>152</v>
      </c>
      <c r="E752" s="2" t="s">
        <v>444</v>
      </c>
      <c r="F752" s="5" t="s">
        <v>175</v>
      </c>
      <c r="G752" s="6">
        <v>579.3</v>
      </c>
      <c r="H752" s="6">
        <v>91.9</v>
      </c>
      <c r="I752" s="24"/>
      <c r="J752" s="45"/>
    </row>
    <row r="753" spans="1:10" s="51" customFormat="1" ht="20.25" customHeight="1">
      <c r="A753" s="5"/>
      <c r="B753" s="13" t="s">
        <v>782</v>
      </c>
      <c r="C753" s="4" t="s">
        <v>267</v>
      </c>
      <c r="D753" s="2" t="s">
        <v>152</v>
      </c>
      <c r="E753" s="2" t="s">
        <v>444</v>
      </c>
      <c r="F753" s="5" t="s">
        <v>175</v>
      </c>
      <c r="G753" s="6">
        <v>19.3</v>
      </c>
      <c r="H753" s="6"/>
      <c r="I753" s="24"/>
      <c r="J753" s="45"/>
    </row>
    <row r="754" spans="1:10" s="51" customFormat="1" ht="20.25" customHeight="1">
      <c r="A754" s="5"/>
      <c r="B754" s="72" t="s">
        <v>706</v>
      </c>
      <c r="C754" s="4" t="s">
        <v>267</v>
      </c>
      <c r="D754" s="10" t="s">
        <v>152</v>
      </c>
      <c r="E754" s="10" t="s">
        <v>112</v>
      </c>
      <c r="F754" s="10" t="s">
        <v>175</v>
      </c>
      <c r="G754" s="6">
        <f>SUM(G755:G756)</f>
        <v>950</v>
      </c>
      <c r="H754" s="6"/>
      <c r="I754" s="24"/>
      <c r="J754" s="45"/>
    </row>
    <row r="755" spans="1:10" s="51" customFormat="1" ht="29.25" customHeight="1">
      <c r="A755" s="5"/>
      <c r="B755" s="13" t="s">
        <v>925</v>
      </c>
      <c r="C755" s="4" t="s">
        <v>267</v>
      </c>
      <c r="D755" s="2" t="s">
        <v>152</v>
      </c>
      <c r="E755" s="2" t="s">
        <v>924</v>
      </c>
      <c r="F755" s="10" t="s">
        <v>175</v>
      </c>
      <c r="G755" s="6">
        <v>450</v>
      </c>
      <c r="H755" s="6"/>
      <c r="I755" s="24"/>
      <c r="J755" s="45"/>
    </row>
    <row r="756" spans="1:10" s="51" customFormat="1" ht="25.5" customHeight="1">
      <c r="A756" s="5"/>
      <c r="B756" s="13" t="s">
        <v>901</v>
      </c>
      <c r="C756" s="4" t="s">
        <v>267</v>
      </c>
      <c r="D756" s="2" t="s">
        <v>152</v>
      </c>
      <c r="E756" s="2" t="s">
        <v>902</v>
      </c>
      <c r="F756" s="5" t="s">
        <v>175</v>
      </c>
      <c r="G756" s="6">
        <v>500</v>
      </c>
      <c r="H756" s="6"/>
      <c r="I756" s="24"/>
      <c r="J756" s="45"/>
    </row>
    <row r="757" spans="1:10" s="51" customFormat="1" ht="45" customHeight="1">
      <c r="A757" s="5"/>
      <c r="B757" s="17" t="s">
        <v>701</v>
      </c>
      <c r="C757" s="4" t="s">
        <v>267</v>
      </c>
      <c r="D757" s="2" t="s">
        <v>152</v>
      </c>
      <c r="E757" s="2" t="s">
        <v>81</v>
      </c>
      <c r="F757" s="5" t="s">
        <v>146</v>
      </c>
      <c r="G757" s="24">
        <f>SUM(G758,G780,G795,G817,G822,G826,G831)</f>
        <v>185620.4</v>
      </c>
      <c r="H757" s="24">
        <f>SUM(H758,H780,H795,H817,H822,H826,H831)</f>
        <v>199485.3</v>
      </c>
      <c r="I757" s="24">
        <f>SUM(I758,I780,I795,I817,I822,I826,I831)</f>
        <v>199492.6</v>
      </c>
      <c r="J757" s="45"/>
    </row>
    <row r="758" spans="1:10" s="51" customFormat="1" ht="43.5" customHeight="1">
      <c r="A758" s="5"/>
      <c r="B758" s="19" t="s">
        <v>183</v>
      </c>
      <c r="C758" s="4" t="s">
        <v>267</v>
      </c>
      <c r="D758" s="2" t="s">
        <v>152</v>
      </c>
      <c r="E758" s="2" t="s">
        <v>86</v>
      </c>
      <c r="F758" s="5" t="s">
        <v>175</v>
      </c>
      <c r="G758" s="24">
        <f>SUM(G759,G762,G765,G768,G771,G774,G777)</f>
        <v>129411.00000000001</v>
      </c>
      <c r="H758" s="24">
        <f>SUM(H759,H762,H765,H768,H771,H774,H777)</f>
        <v>136179.40000000002</v>
      </c>
      <c r="I758" s="24">
        <f>SUM(I759,I762,I765,I768,I771,I774,I777)</f>
        <v>136179.40000000002</v>
      </c>
      <c r="J758" s="45"/>
    </row>
    <row r="759" spans="1:10" s="51" customFormat="1" ht="24" customHeight="1">
      <c r="A759" s="5"/>
      <c r="B759" s="13" t="s">
        <v>440</v>
      </c>
      <c r="C759" s="4" t="s">
        <v>267</v>
      </c>
      <c r="D759" s="2" t="s">
        <v>152</v>
      </c>
      <c r="E759" s="2" t="s">
        <v>87</v>
      </c>
      <c r="F759" s="5" t="s">
        <v>175</v>
      </c>
      <c r="G759" s="24">
        <v>83420.1</v>
      </c>
      <c r="H759" s="24">
        <v>86668.5</v>
      </c>
      <c r="I759" s="24">
        <v>86668.5</v>
      </c>
      <c r="J759" s="45"/>
    </row>
    <row r="760" spans="1:10" s="51" customFormat="1" ht="51" customHeight="1">
      <c r="A760" s="5"/>
      <c r="B760" s="21" t="s">
        <v>203</v>
      </c>
      <c r="C760" s="70"/>
      <c r="D760" s="87"/>
      <c r="E760" s="87"/>
      <c r="F760" s="26"/>
      <c r="G760" s="48">
        <v>29837.9</v>
      </c>
      <c r="H760" s="48">
        <v>27537.9</v>
      </c>
      <c r="I760" s="48">
        <v>27537.9</v>
      </c>
      <c r="J760" s="45"/>
    </row>
    <row r="761" spans="1:10" s="51" customFormat="1" ht="51" customHeight="1">
      <c r="A761" s="26"/>
      <c r="B761" s="21" t="s">
        <v>241</v>
      </c>
      <c r="C761" s="70"/>
      <c r="D761" s="87"/>
      <c r="E761" s="87"/>
      <c r="F761" s="26"/>
      <c r="G761" s="48">
        <v>4458.5</v>
      </c>
      <c r="H761" s="48">
        <v>4114.8</v>
      </c>
      <c r="I761" s="48">
        <v>4114.8</v>
      </c>
      <c r="J761" s="45"/>
    </row>
    <row r="762" spans="1:10" s="51" customFormat="1" ht="27" customHeight="1">
      <c r="A762" s="5"/>
      <c r="B762" s="13" t="s">
        <v>215</v>
      </c>
      <c r="C762" s="4" t="s">
        <v>267</v>
      </c>
      <c r="D762" s="2" t="s">
        <v>152</v>
      </c>
      <c r="E762" s="2" t="s">
        <v>88</v>
      </c>
      <c r="F762" s="5" t="s">
        <v>175</v>
      </c>
      <c r="G762" s="24">
        <v>9183.7</v>
      </c>
      <c r="H762" s="24">
        <v>12703.7</v>
      </c>
      <c r="I762" s="24">
        <v>12703.7</v>
      </c>
      <c r="J762" s="45"/>
    </row>
    <row r="763" spans="1:10" s="51" customFormat="1" ht="49.5" customHeight="1">
      <c r="A763" s="5"/>
      <c r="B763" s="21" t="s">
        <v>203</v>
      </c>
      <c r="C763" s="70"/>
      <c r="D763" s="87"/>
      <c r="E763" s="87"/>
      <c r="F763" s="26"/>
      <c r="G763" s="48">
        <v>3503.6</v>
      </c>
      <c r="H763" s="48">
        <v>5203.6</v>
      </c>
      <c r="I763" s="48">
        <v>5203.6</v>
      </c>
      <c r="J763" s="45"/>
    </row>
    <row r="764" spans="1:10" s="51" customFormat="1" ht="51" customHeight="1">
      <c r="A764" s="26"/>
      <c r="B764" s="21" t="s">
        <v>241</v>
      </c>
      <c r="C764" s="70"/>
      <c r="D764" s="87"/>
      <c r="E764" s="87"/>
      <c r="F764" s="26"/>
      <c r="G764" s="48">
        <v>523.5</v>
      </c>
      <c r="H764" s="48">
        <v>777.5</v>
      </c>
      <c r="I764" s="48">
        <v>777.5</v>
      </c>
      <c r="J764" s="45"/>
    </row>
    <row r="765" spans="1:10" s="51" customFormat="1" ht="21.75" customHeight="1">
      <c r="A765" s="5"/>
      <c r="B765" s="13" t="s">
        <v>387</v>
      </c>
      <c r="C765" s="4" t="s">
        <v>267</v>
      </c>
      <c r="D765" s="2" t="s">
        <v>152</v>
      </c>
      <c r="E765" s="2" t="s">
        <v>89</v>
      </c>
      <c r="F765" s="5" t="s">
        <v>175</v>
      </c>
      <c r="G765" s="24">
        <v>11836.3</v>
      </c>
      <c r="H765" s="24">
        <v>11836.3</v>
      </c>
      <c r="I765" s="24">
        <v>11836.3</v>
      </c>
      <c r="J765" s="45"/>
    </row>
    <row r="766" spans="1:10" s="51" customFormat="1" ht="54" customHeight="1">
      <c r="A766" s="5"/>
      <c r="B766" s="21" t="s">
        <v>203</v>
      </c>
      <c r="C766" s="70"/>
      <c r="D766" s="87"/>
      <c r="E766" s="87"/>
      <c r="F766" s="26"/>
      <c r="G766" s="48">
        <v>3973.6</v>
      </c>
      <c r="H766" s="48">
        <v>3973.6</v>
      </c>
      <c r="I766" s="48">
        <v>3973.6</v>
      </c>
      <c r="J766" s="45"/>
    </row>
    <row r="767" spans="1:10" s="51" customFormat="1" ht="52.5" customHeight="1">
      <c r="A767" s="26"/>
      <c r="B767" s="21" t="s">
        <v>241</v>
      </c>
      <c r="C767" s="70"/>
      <c r="D767" s="87"/>
      <c r="E767" s="87"/>
      <c r="F767" s="26"/>
      <c r="G767" s="48">
        <v>593.8</v>
      </c>
      <c r="H767" s="48">
        <v>593.8</v>
      </c>
      <c r="I767" s="48">
        <v>593.8</v>
      </c>
      <c r="J767" s="45"/>
    </row>
    <row r="768" spans="1:10" s="51" customFormat="1" ht="27" customHeight="1">
      <c r="A768" s="5"/>
      <c r="B768" s="13" t="s">
        <v>258</v>
      </c>
      <c r="C768" s="4" t="s">
        <v>267</v>
      </c>
      <c r="D768" s="2" t="s">
        <v>152</v>
      </c>
      <c r="E768" s="2" t="s">
        <v>90</v>
      </c>
      <c r="F768" s="5" t="s">
        <v>175</v>
      </c>
      <c r="G768" s="24">
        <v>9012.5</v>
      </c>
      <c r="H768" s="24">
        <v>9012.5</v>
      </c>
      <c r="I768" s="24">
        <v>9012.5</v>
      </c>
      <c r="J768" s="45"/>
    </row>
    <row r="769" spans="1:10" s="51" customFormat="1" ht="57" customHeight="1">
      <c r="A769" s="5"/>
      <c r="B769" s="21" t="s">
        <v>203</v>
      </c>
      <c r="C769" s="70"/>
      <c r="D769" s="87"/>
      <c r="E769" s="87"/>
      <c r="F769" s="26"/>
      <c r="G769" s="48">
        <v>2593.1</v>
      </c>
      <c r="H769" s="48">
        <v>2593.1</v>
      </c>
      <c r="I769" s="48">
        <v>2593.1</v>
      </c>
      <c r="J769" s="45"/>
    </row>
    <row r="770" spans="1:10" s="51" customFormat="1" ht="48.75" customHeight="1">
      <c r="A770" s="26"/>
      <c r="B770" s="21" t="s">
        <v>241</v>
      </c>
      <c r="C770" s="70"/>
      <c r="D770" s="87"/>
      <c r="E770" s="87"/>
      <c r="F770" s="26"/>
      <c r="G770" s="48">
        <v>387.5</v>
      </c>
      <c r="H770" s="48">
        <v>387.5</v>
      </c>
      <c r="I770" s="48">
        <v>387.5</v>
      </c>
      <c r="J770" s="45"/>
    </row>
    <row r="771" spans="1:10" s="51" customFormat="1" ht="21.75" customHeight="1">
      <c r="A771" s="5"/>
      <c r="B771" s="13" t="s">
        <v>259</v>
      </c>
      <c r="C771" s="4" t="s">
        <v>267</v>
      </c>
      <c r="D771" s="2" t="s">
        <v>152</v>
      </c>
      <c r="E771" s="2" t="s">
        <v>91</v>
      </c>
      <c r="F771" s="5" t="s">
        <v>175</v>
      </c>
      <c r="G771" s="24">
        <v>8325.6</v>
      </c>
      <c r="H771" s="24">
        <v>8325.6</v>
      </c>
      <c r="I771" s="24">
        <v>8325.6</v>
      </c>
      <c r="J771" s="45"/>
    </row>
    <row r="772" spans="1:10" s="51" customFormat="1" ht="58.5" customHeight="1">
      <c r="A772" s="5"/>
      <c r="B772" s="21" t="s">
        <v>203</v>
      </c>
      <c r="C772" s="70"/>
      <c r="D772" s="87"/>
      <c r="E772" s="87"/>
      <c r="F772" s="26"/>
      <c r="G772" s="48">
        <v>1799.5</v>
      </c>
      <c r="H772" s="48">
        <v>1799.5</v>
      </c>
      <c r="I772" s="48">
        <v>1799.5</v>
      </c>
      <c r="J772" s="45"/>
    </row>
    <row r="773" spans="1:10" s="51" customFormat="1" ht="51.75" customHeight="1">
      <c r="A773" s="26"/>
      <c r="B773" s="21" t="s">
        <v>241</v>
      </c>
      <c r="C773" s="70"/>
      <c r="D773" s="87"/>
      <c r="E773" s="87"/>
      <c r="F773" s="26"/>
      <c r="G773" s="48">
        <v>268.9</v>
      </c>
      <c r="H773" s="48">
        <v>268.9</v>
      </c>
      <c r="I773" s="48">
        <v>268.9</v>
      </c>
      <c r="J773" s="45"/>
    </row>
    <row r="774" spans="1:10" s="51" customFormat="1" ht="24" customHeight="1">
      <c r="A774" s="5"/>
      <c r="B774" s="13" t="s">
        <v>314</v>
      </c>
      <c r="C774" s="4" t="s">
        <v>267</v>
      </c>
      <c r="D774" s="2" t="s">
        <v>152</v>
      </c>
      <c r="E774" s="2" t="s">
        <v>92</v>
      </c>
      <c r="F774" s="5" t="s">
        <v>175</v>
      </c>
      <c r="G774" s="24">
        <v>4119.2</v>
      </c>
      <c r="H774" s="24">
        <v>4119.2</v>
      </c>
      <c r="I774" s="24">
        <v>4119.2</v>
      </c>
      <c r="J774" s="45"/>
    </row>
    <row r="775" spans="1:10" s="51" customFormat="1" ht="48" customHeight="1">
      <c r="A775" s="5"/>
      <c r="B775" s="21" t="s">
        <v>203</v>
      </c>
      <c r="C775" s="70"/>
      <c r="D775" s="87"/>
      <c r="E775" s="87"/>
      <c r="F775" s="26"/>
      <c r="G775" s="48">
        <v>1105.9</v>
      </c>
      <c r="H775" s="48">
        <v>1105.9</v>
      </c>
      <c r="I775" s="48">
        <v>1105.9</v>
      </c>
      <c r="J775" s="45"/>
    </row>
    <row r="776" spans="1:9" s="44" customFormat="1" ht="51" customHeight="1">
      <c r="A776" s="26"/>
      <c r="B776" s="21" t="s">
        <v>241</v>
      </c>
      <c r="C776" s="70"/>
      <c r="D776" s="87"/>
      <c r="E776" s="87"/>
      <c r="F776" s="26"/>
      <c r="G776" s="48">
        <v>165.2</v>
      </c>
      <c r="H776" s="48">
        <v>165.2</v>
      </c>
      <c r="I776" s="48">
        <v>165.2</v>
      </c>
    </row>
    <row r="777" spans="1:10" s="51" customFormat="1" ht="22.5" customHeight="1">
      <c r="A777" s="5"/>
      <c r="B777" s="13" t="s">
        <v>407</v>
      </c>
      <c r="C777" s="4" t="s">
        <v>267</v>
      </c>
      <c r="D777" s="2" t="s">
        <v>152</v>
      </c>
      <c r="E777" s="2" t="s">
        <v>93</v>
      </c>
      <c r="F777" s="5" t="s">
        <v>175</v>
      </c>
      <c r="G777" s="24">
        <v>3513.6</v>
      </c>
      <c r="H777" s="24">
        <v>3513.6</v>
      </c>
      <c r="I777" s="24">
        <v>3513.6</v>
      </c>
      <c r="J777" s="45"/>
    </row>
    <row r="778" spans="1:10" s="51" customFormat="1" ht="49.5" customHeight="1">
      <c r="A778" s="5"/>
      <c r="B778" s="21" t="s">
        <v>203</v>
      </c>
      <c r="C778" s="70"/>
      <c r="D778" s="87"/>
      <c r="E778" s="87"/>
      <c r="F778" s="26"/>
      <c r="G778" s="48">
        <v>1531.4</v>
      </c>
      <c r="H778" s="48">
        <v>1531.4</v>
      </c>
      <c r="I778" s="48">
        <v>1531.4</v>
      </c>
      <c r="J778" s="45"/>
    </row>
    <row r="779" spans="1:10" s="51" customFormat="1" ht="49.5" customHeight="1">
      <c r="A779" s="26"/>
      <c r="B779" s="21" t="s">
        <v>241</v>
      </c>
      <c r="C779" s="70"/>
      <c r="D779" s="87"/>
      <c r="E779" s="87"/>
      <c r="F779" s="26"/>
      <c r="G779" s="48">
        <v>228.8</v>
      </c>
      <c r="H779" s="48">
        <v>228.8</v>
      </c>
      <c r="I779" s="48">
        <v>228.8</v>
      </c>
      <c r="J779" s="45"/>
    </row>
    <row r="780" spans="1:10" s="51" customFormat="1" ht="16.5" customHeight="1">
      <c r="A780" s="5"/>
      <c r="B780" s="17" t="s">
        <v>615</v>
      </c>
      <c r="C780" s="4" t="s">
        <v>267</v>
      </c>
      <c r="D780" s="2" t="s">
        <v>152</v>
      </c>
      <c r="E780" s="2" t="s">
        <v>94</v>
      </c>
      <c r="F780" s="5" t="s">
        <v>175</v>
      </c>
      <c r="G780" s="24">
        <f>SUM(G782,G790)</f>
        <v>15288.2</v>
      </c>
      <c r="H780" s="24">
        <f>SUM(H782,H790)</f>
        <v>17367.1</v>
      </c>
      <c r="I780" s="24">
        <f>SUM(I782,I790)</f>
        <v>17367.1</v>
      </c>
      <c r="J780" s="45"/>
    </row>
    <row r="781" spans="1:10" s="51" customFormat="1" ht="14.25" customHeight="1">
      <c r="A781" s="5"/>
      <c r="B781" s="19" t="s">
        <v>144</v>
      </c>
      <c r="C781" s="4"/>
      <c r="D781" s="2"/>
      <c r="E781" s="2"/>
      <c r="F781" s="5"/>
      <c r="G781" s="5"/>
      <c r="H781" s="5"/>
      <c r="I781" s="24"/>
      <c r="J781" s="45"/>
    </row>
    <row r="782" spans="1:9" s="95" customFormat="1" ht="29.25" customHeight="1">
      <c r="A782" s="5"/>
      <c r="B782" s="13" t="s">
        <v>440</v>
      </c>
      <c r="C782" s="4" t="s">
        <v>267</v>
      </c>
      <c r="D782" s="2" t="s">
        <v>152</v>
      </c>
      <c r="E782" s="2" t="s">
        <v>94</v>
      </c>
      <c r="F782" s="5" t="s">
        <v>175</v>
      </c>
      <c r="G782" s="24">
        <f>SUM(G784,G787)</f>
        <v>15288.2</v>
      </c>
      <c r="H782" s="24">
        <f>SUM(H784,H787)</f>
        <v>17367.1</v>
      </c>
      <c r="I782" s="24">
        <f>SUM(I784,I787)</f>
        <v>17367.1</v>
      </c>
    </row>
    <row r="783" spans="1:9" s="95" customFormat="1" ht="15" customHeight="1">
      <c r="A783" s="5"/>
      <c r="B783" s="13" t="s">
        <v>144</v>
      </c>
      <c r="C783" s="4"/>
      <c r="D783" s="2"/>
      <c r="E783" s="2"/>
      <c r="F783" s="5"/>
      <c r="G783" s="5"/>
      <c r="H783" s="5"/>
      <c r="I783" s="24"/>
    </row>
    <row r="784" spans="1:9" s="95" customFormat="1" ht="51.75" customHeight="1">
      <c r="A784" s="5"/>
      <c r="B784" s="13" t="s">
        <v>184</v>
      </c>
      <c r="C784" s="4" t="s">
        <v>267</v>
      </c>
      <c r="D784" s="2" t="s">
        <v>152</v>
      </c>
      <c r="E784" s="2" t="s">
        <v>95</v>
      </c>
      <c r="F784" s="5" t="s">
        <v>175</v>
      </c>
      <c r="G784" s="24">
        <v>10088.2</v>
      </c>
      <c r="H784" s="24">
        <v>11835.1</v>
      </c>
      <c r="I784" s="24">
        <v>11835.1</v>
      </c>
    </row>
    <row r="785" spans="1:10" s="51" customFormat="1" ht="51.75" customHeight="1">
      <c r="A785" s="5"/>
      <c r="B785" s="21" t="s">
        <v>203</v>
      </c>
      <c r="C785" s="70"/>
      <c r="D785" s="87"/>
      <c r="E785" s="87"/>
      <c r="F785" s="26"/>
      <c r="G785" s="48">
        <v>3759.1</v>
      </c>
      <c r="H785" s="48">
        <v>3759.1</v>
      </c>
      <c r="I785" s="48">
        <v>3759.1</v>
      </c>
      <c r="J785" s="45"/>
    </row>
    <row r="786" spans="1:10" s="51" customFormat="1" ht="49.5" customHeight="1">
      <c r="A786" s="26"/>
      <c r="B786" s="21" t="s">
        <v>241</v>
      </c>
      <c r="C786" s="70"/>
      <c r="D786" s="87"/>
      <c r="E786" s="87"/>
      <c r="F786" s="26"/>
      <c r="G786" s="48">
        <v>561.7</v>
      </c>
      <c r="H786" s="48">
        <v>561.7</v>
      </c>
      <c r="I786" s="48">
        <v>561.7</v>
      </c>
      <c r="J786" s="45"/>
    </row>
    <row r="787" spans="1:9" s="45" customFormat="1" ht="48.75" customHeight="1">
      <c r="A787" s="5"/>
      <c r="B787" s="13" t="s">
        <v>8</v>
      </c>
      <c r="C787" s="4" t="s">
        <v>267</v>
      </c>
      <c r="D787" s="2" t="s">
        <v>152</v>
      </c>
      <c r="E787" s="2" t="s">
        <v>96</v>
      </c>
      <c r="F787" s="5" t="s">
        <v>175</v>
      </c>
      <c r="G787" s="24">
        <v>5200</v>
      </c>
      <c r="H787" s="24">
        <v>5532</v>
      </c>
      <c r="I787" s="24">
        <v>5532</v>
      </c>
    </row>
    <row r="788" spans="1:10" s="51" customFormat="1" ht="51" customHeight="1">
      <c r="A788" s="5"/>
      <c r="B788" s="21" t="s">
        <v>203</v>
      </c>
      <c r="C788" s="70"/>
      <c r="D788" s="87"/>
      <c r="E788" s="87"/>
      <c r="F788" s="26"/>
      <c r="G788" s="48">
        <v>1608</v>
      </c>
      <c r="H788" s="48">
        <v>1608</v>
      </c>
      <c r="I788" s="48">
        <v>1608</v>
      </c>
      <c r="J788" s="45"/>
    </row>
    <row r="789" spans="1:10" s="51" customFormat="1" ht="51" customHeight="1">
      <c r="A789" s="26"/>
      <c r="B789" s="21" t="s">
        <v>241</v>
      </c>
      <c r="C789" s="70"/>
      <c r="D789" s="87"/>
      <c r="E789" s="87"/>
      <c r="F789" s="26"/>
      <c r="G789" s="48">
        <v>240.3</v>
      </c>
      <c r="H789" s="48">
        <v>240.3</v>
      </c>
      <c r="I789" s="48">
        <v>240.3</v>
      </c>
      <c r="J789" s="45"/>
    </row>
    <row r="790" spans="1:10" s="51" customFormat="1" ht="30" customHeight="1">
      <c r="A790" s="5"/>
      <c r="B790" s="13" t="s">
        <v>215</v>
      </c>
      <c r="C790" s="4" t="s">
        <v>267</v>
      </c>
      <c r="D790" s="2" t="s">
        <v>152</v>
      </c>
      <c r="E790" s="2" t="s">
        <v>94</v>
      </c>
      <c r="F790" s="5" t="s">
        <v>175</v>
      </c>
      <c r="G790" s="24">
        <f>SUM(G792)</f>
        <v>0</v>
      </c>
      <c r="H790" s="24">
        <f>SUM(H792)</f>
        <v>0</v>
      </c>
      <c r="I790" s="24">
        <f>SUM(I792)</f>
        <v>0</v>
      </c>
      <c r="J790" s="45"/>
    </row>
    <row r="791" spans="1:10" s="51" customFormat="1" ht="12.75">
      <c r="A791" s="5"/>
      <c r="B791" s="13" t="s">
        <v>144</v>
      </c>
      <c r="C791" s="4"/>
      <c r="D791" s="2"/>
      <c r="E791" s="2"/>
      <c r="F791" s="5"/>
      <c r="G791" s="5"/>
      <c r="H791" s="5"/>
      <c r="I791" s="24"/>
      <c r="J791" s="45"/>
    </row>
    <row r="792" spans="1:10" s="51" customFormat="1" ht="40.5" customHeight="1">
      <c r="A792" s="5"/>
      <c r="B792" s="13" t="s">
        <v>9</v>
      </c>
      <c r="C792" s="4" t="s">
        <v>267</v>
      </c>
      <c r="D792" s="2" t="s">
        <v>152</v>
      </c>
      <c r="E792" s="2" t="s">
        <v>97</v>
      </c>
      <c r="F792" s="5" t="s">
        <v>175</v>
      </c>
      <c r="G792" s="24"/>
      <c r="H792" s="24"/>
      <c r="I792" s="24"/>
      <c r="J792" s="45"/>
    </row>
    <row r="793" spans="1:10" s="51" customFormat="1" ht="52.5" customHeight="1">
      <c r="A793" s="5"/>
      <c r="B793" s="21" t="s">
        <v>203</v>
      </c>
      <c r="C793" s="70"/>
      <c r="D793" s="87"/>
      <c r="E793" s="87"/>
      <c r="F793" s="26"/>
      <c r="G793" s="48"/>
      <c r="H793" s="48"/>
      <c r="I793" s="48"/>
      <c r="J793" s="45"/>
    </row>
    <row r="794" spans="1:10" s="51" customFormat="1" ht="48.75" customHeight="1">
      <c r="A794" s="26"/>
      <c r="B794" s="21" t="s">
        <v>241</v>
      </c>
      <c r="C794" s="70"/>
      <c r="D794" s="87"/>
      <c r="E794" s="87"/>
      <c r="F794" s="26"/>
      <c r="G794" s="48"/>
      <c r="H794" s="48"/>
      <c r="I794" s="48"/>
      <c r="J794" s="45"/>
    </row>
    <row r="795" spans="1:10" s="51" customFormat="1" ht="46.5" customHeight="1">
      <c r="A795" s="5"/>
      <c r="B795" s="17" t="s">
        <v>10</v>
      </c>
      <c r="C795" s="4" t="s">
        <v>267</v>
      </c>
      <c r="D795" s="2" t="s">
        <v>152</v>
      </c>
      <c r="E795" s="2" t="s">
        <v>98</v>
      </c>
      <c r="F795" s="5" t="s">
        <v>175</v>
      </c>
      <c r="G795" s="24">
        <f>SUM(G796,G799,G802,G805,G808,G811,G814)</f>
        <v>39902.299999999996</v>
      </c>
      <c r="H795" s="24">
        <f>SUM(H796,H799,H802,H805,H808,H811,H814)</f>
        <v>45074.2</v>
      </c>
      <c r="I795" s="24">
        <f>SUM(I796,I799,I802,I805,I808,I811,I814)</f>
        <v>45073.9</v>
      </c>
      <c r="J795" s="45"/>
    </row>
    <row r="796" spans="1:10" s="51" customFormat="1" ht="23.25" customHeight="1">
      <c r="A796" s="5"/>
      <c r="B796" s="13" t="s">
        <v>440</v>
      </c>
      <c r="C796" s="4" t="s">
        <v>267</v>
      </c>
      <c r="D796" s="2" t="s">
        <v>152</v>
      </c>
      <c r="E796" s="2" t="s">
        <v>99</v>
      </c>
      <c r="F796" s="5" t="s">
        <v>175</v>
      </c>
      <c r="G796" s="24">
        <v>26873</v>
      </c>
      <c r="H796" s="24">
        <v>29466.2</v>
      </c>
      <c r="I796" s="24">
        <v>29466.2</v>
      </c>
      <c r="J796" s="45"/>
    </row>
    <row r="797" spans="1:10" s="51" customFormat="1" ht="57.75" customHeight="1">
      <c r="A797" s="5"/>
      <c r="B797" s="21" t="s">
        <v>203</v>
      </c>
      <c r="C797" s="70"/>
      <c r="D797" s="87"/>
      <c r="E797" s="87"/>
      <c r="F797" s="26"/>
      <c r="G797" s="48">
        <v>10266.2</v>
      </c>
      <c r="H797" s="48">
        <v>9466.2</v>
      </c>
      <c r="I797" s="48">
        <v>9466.2</v>
      </c>
      <c r="J797" s="45"/>
    </row>
    <row r="798" spans="1:10" s="51" customFormat="1" ht="49.5" customHeight="1">
      <c r="A798" s="26"/>
      <c r="B798" s="21" t="s">
        <v>241</v>
      </c>
      <c r="C798" s="70"/>
      <c r="D798" s="87"/>
      <c r="E798" s="87"/>
      <c r="F798" s="26"/>
      <c r="G798" s="48">
        <v>1534</v>
      </c>
      <c r="H798" s="48">
        <v>1414.5</v>
      </c>
      <c r="I798" s="48">
        <v>1414.5</v>
      </c>
      <c r="J798" s="45"/>
    </row>
    <row r="799" spans="1:10" s="51" customFormat="1" ht="22.5" customHeight="1">
      <c r="A799" s="5"/>
      <c r="B799" s="13" t="s">
        <v>215</v>
      </c>
      <c r="C799" s="4" t="s">
        <v>267</v>
      </c>
      <c r="D799" s="2" t="s">
        <v>152</v>
      </c>
      <c r="E799" s="2" t="s">
        <v>100</v>
      </c>
      <c r="F799" s="5" t="s">
        <v>175</v>
      </c>
      <c r="G799" s="24">
        <v>3283.3</v>
      </c>
      <c r="H799" s="24">
        <v>6194.2</v>
      </c>
      <c r="I799" s="24">
        <v>6194.2</v>
      </c>
      <c r="J799" s="45"/>
    </row>
    <row r="800" spans="1:10" s="51" customFormat="1" ht="50.25" customHeight="1">
      <c r="A800" s="5"/>
      <c r="B800" s="21" t="s">
        <v>203</v>
      </c>
      <c r="C800" s="70"/>
      <c r="D800" s="87"/>
      <c r="E800" s="87"/>
      <c r="F800" s="26"/>
      <c r="G800" s="48">
        <v>1581.8</v>
      </c>
      <c r="H800" s="48">
        <v>2981.8</v>
      </c>
      <c r="I800" s="48">
        <v>2981.8</v>
      </c>
      <c r="J800" s="45"/>
    </row>
    <row r="801" spans="1:10" s="51" customFormat="1" ht="49.5" customHeight="1">
      <c r="A801" s="26"/>
      <c r="B801" s="21" t="s">
        <v>241</v>
      </c>
      <c r="C801" s="70"/>
      <c r="D801" s="87"/>
      <c r="E801" s="87"/>
      <c r="F801" s="26"/>
      <c r="G801" s="48">
        <v>236.4</v>
      </c>
      <c r="H801" s="48">
        <v>445.6</v>
      </c>
      <c r="I801" s="48">
        <v>445.6</v>
      </c>
      <c r="J801" s="45"/>
    </row>
    <row r="802" spans="1:10" s="51" customFormat="1" ht="25.5" customHeight="1">
      <c r="A802" s="5"/>
      <c r="B802" s="13" t="s">
        <v>387</v>
      </c>
      <c r="C802" s="4" t="s">
        <v>267</v>
      </c>
      <c r="D802" s="2" t="s">
        <v>152</v>
      </c>
      <c r="E802" s="2" t="s">
        <v>101</v>
      </c>
      <c r="F802" s="5" t="s">
        <v>175</v>
      </c>
      <c r="G802" s="24">
        <v>2833.9</v>
      </c>
      <c r="H802" s="24">
        <v>2833.9</v>
      </c>
      <c r="I802" s="24">
        <v>2833.9</v>
      </c>
      <c r="J802" s="45"/>
    </row>
    <row r="803" spans="1:10" s="51" customFormat="1" ht="51.75" customHeight="1">
      <c r="A803" s="5"/>
      <c r="B803" s="21" t="s">
        <v>203</v>
      </c>
      <c r="C803" s="70"/>
      <c r="D803" s="87"/>
      <c r="E803" s="87"/>
      <c r="F803" s="26"/>
      <c r="G803" s="48">
        <v>918.9</v>
      </c>
      <c r="H803" s="48">
        <v>918.9</v>
      </c>
      <c r="I803" s="48">
        <v>918.9</v>
      </c>
      <c r="J803" s="45"/>
    </row>
    <row r="804" spans="1:10" s="51" customFormat="1" ht="49.5" customHeight="1">
      <c r="A804" s="26"/>
      <c r="B804" s="21" t="s">
        <v>241</v>
      </c>
      <c r="C804" s="70"/>
      <c r="D804" s="87"/>
      <c r="E804" s="87"/>
      <c r="F804" s="26"/>
      <c r="G804" s="48">
        <v>137.3</v>
      </c>
      <c r="H804" s="48">
        <v>137.3</v>
      </c>
      <c r="I804" s="48">
        <v>137.3</v>
      </c>
      <c r="J804" s="45"/>
    </row>
    <row r="805" spans="1:10" s="51" customFormat="1" ht="24" customHeight="1">
      <c r="A805" s="5"/>
      <c r="B805" s="13" t="s">
        <v>411</v>
      </c>
      <c r="C805" s="4" t="s">
        <v>267</v>
      </c>
      <c r="D805" s="2" t="s">
        <v>152</v>
      </c>
      <c r="E805" s="2" t="s">
        <v>102</v>
      </c>
      <c r="F805" s="5" t="s">
        <v>175</v>
      </c>
      <c r="G805" s="24">
        <v>2139.6</v>
      </c>
      <c r="H805" s="24">
        <v>2041.2</v>
      </c>
      <c r="I805" s="24">
        <v>2040.9</v>
      </c>
      <c r="J805" s="45"/>
    </row>
    <row r="806" spans="1:10" s="52" customFormat="1" ht="48.75" customHeight="1">
      <c r="A806" s="5"/>
      <c r="B806" s="21" t="s">
        <v>203</v>
      </c>
      <c r="C806" s="70"/>
      <c r="D806" s="87"/>
      <c r="E806" s="87"/>
      <c r="F806" s="26"/>
      <c r="G806" s="48">
        <v>1224</v>
      </c>
      <c r="H806" s="48">
        <v>1224</v>
      </c>
      <c r="I806" s="48">
        <v>1224</v>
      </c>
      <c r="J806" s="95"/>
    </row>
    <row r="807" spans="1:10" s="51" customFormat="1" ht="51" customHeight="1">
      <c r="A807" s="26"/>
      <c r="B807" s="21" t="s">
        <v>241</v>
      </c>
      <c r="C807" s="70"/>
      <c r="D807" s="87"/>
      <c r="E807" s="87"/>
      <c r="F807" s="26"/>
      <c r="G807" s="48">
        <v>182.9</v>
      </c>
      <c r="H807" s="48">
        <v>182.9</v>
      </c>
      <c r="I807" s="48">
        <v>182.9</v>
      </c>
      <c r="J807" s="45"/>
    </row>
    <row r="808" spans="1:10" s="51" customFormat="1" ht="21.75" customHeight="1">
      <c r="A808" s="5"/>
      <c r="B808" s="13" t="s">
        <v>209</v>
      </c>
      <c r="C808" s="4" t="s">
        <v>267</v>
      </c>
      <c r="D808" s="2" t="s">
        <v>152</v>
      </c>
      <c r="E808" s="2" t="s">
        <v>103</v>
      </c>
      <c r="F808" s="5" t="s">
        <v>175</v>
      </c>
      <c r="G808" s="24">
        <v>2384</v>
      </c>
      <c r="H808" s="24">
        <v>2250.2</v>
      </c>
      <c r="I808" s="24">
        <v>2250.2</v>
      </c>
      <c r="J808" s="45"/>
    </row>
    <row r="809" spans="1:10" s="51" customFormat="1" ht="54" customHeight="1">
      <c r="A809" s="5"/>
      <c r="B809" s="21" t="s">
        <v>203</v>
      </c>
      <c r="C809" s="70"/>
      <c r="D809" s="87"/>
      <c r="E809" s="87"/>
      <c r="F809" s="26"/>
      <c r="G809" s="48">
        <v>1260.5</v>
      </c>
      <c r="H809" s="48">
        <v>1260.5</v>
      </c>
      <c r="I809" s="48">
        <v>1260.5</v>
      </c>
      <c r="J809" s="45"/>
    </row>
    <row r="810" spans="1:10" s="51" customFormat="1" ht="50.25" customHeight="1">
      <c r="A810" s="26"/>
      <c r="B810" s="21" t="s">
        <v>241</v>
      </c>
      <c r="C810" s="70"/>
      <c r="D810" s="87"/>
      <c r="E810" s="87"/>
      <c r="F810" s="26"/>
      <c r="G810" s="48">
        <v>188.4</v>
      </c>
      <c r="H810" s="48">
        <v>188.4</v>
      </c>
      <c r="I810" s="48">
        <v>188.4</v>
      </c>
      <c r="J810" s="45"/>
    </row>
    <row r="811" spans="1:10" s="51" customFormat="1" ht="24.75" customHeight="1">
      <c r="A811" s="5"/>
      <c r="B811" s="13" t="s">
        <v>210</v>
      </c>
      <c r="C811" s="4" t="s">
        <v>267</v>
      </c>
      <c r="D811" s="2" t="s">
        <v>152</v>
      </c>
      <c r="E811" s="2" t="s">
        <v>104</v>
      </c>
      <c r="F811" s="5" t="s">
        <v>175</v>
      </c>
      <c r="G811" s="24">
        <v>879.7</v>
      </c>
      <c r="H811" s="24">
        <v>829.7</v>
      </c>
      <c r="I811" s="24">
        <v>829.7</v>
      </c>
      <c r="J811" s="45"/>
    </row>
    <row r="812" spans="1:10" s="51" customFormat="1" ht="53.25" customHeight="1">
      <c r="A812" s="5"/>
      <c r="B812" s="21" t="s">
        <v>203</v>
      </c>
      <c r="C812" s="70"/>
      <c r="D812" s="87"/>
      <c r="E812" s="87"/>
      <c r="F812" s="26"/>
      <c r="G812" s="48">
        <v>346.4</v>
      </c>
      <c r="H812" s="48">
        <v>346.4</v>
      </c>
      <c r="I812" s="48">
        <v>346.4</v>
      </c>
      <c r="J812" s="45"/>
    </row>
    <row r="813" spans="1:10" s="51" customFormat="1" ht="51" customHeight="1">
      <c r="A813" s="26"/>
      <c r="B813" s="21" t="s">
        <v>241</v>
      </c>
      <c r="C813" s="70"/>
      <c r="D813" s="87"/>
      <c r="E813" s="87"/>
      <c r="F813" s="26"/>
      <c r="G813" s="48">
        <v>51.8</v>
      </c>
      <c r="H813" s="48">
        <v>51.8</v>
      </c>
      <c r="I813" s="48">
        <v>51.8</v>
      </c>
      <c r="J813" s="45"/>
    </row>
    <row r="814" spans="1:9" s="45" customFormat="1" ht="21" customHeight="1">
      <c r="A814" s="5"/>
      <c r="B814" s="13" t="s">
        <v>211</v>
      </c>
      <c r="C814" s="4" t="s">
        <v>267</v>
      </c>
      <c r="D814" s="2" t="s">
        <v>152</v>
      </c>
      <c r="E814" s="2" t="s">
        <v>105</v>
      </c>
      <c r="F814" s="5" t="s">
        <v>175</v>
      </c>
      <c r="G814" s="24">
        <v>1508.8</v>
      </c>
      <c r="H814" s="24">
        <v>1458.8</v>
      </c>
      <c r="I814" s="24">
        <v>1458.8</v>
      </c>
    </row>
    <row r="815" spans="1:10" s="51" customFormat="1" ht="54" customHeight="1">
      <c r="A815" s="5"/>
      <c r="B815" s="21" t="s">
        <v>203</v>
      </c>
      <c r="C815" s="70"/>
      <c r="D815" s="87"/>
      <c r="E815" s="87"/>
      <c r="F815" s="26"/>
      <c r="G815" s="48">
        <v>710.4</v>
      </c>
      <c r="H815" s="48">
        <v>710.4</v>
      </c>
      <c r="I815" s="48">
        <v>710.4</v>
      </c>
      <c r="J815" s="45"/>
    </row>
    <row r="816" spans="1:10" s="51" customFormat="1" ht="51" customHeight="1">
      <c r="A816" s="26"/>
      <c r="B816" s="21" t="s">
        <v>241</v>
      </c>
      <c r="C816" s="70"/>
      <c r="D816" s="87"/>
      <c r="E816" s="87"/>
      <c r="F816" s="26"/>
      <c r="G816" s="48">
        <v>106.2</v>
      </c>
      <c r="H816" s="48">
        <v>106.2</v>
      </c>
      <c r="I816" s="48">
        <v>106.2</v>
      </c>
      <c r="J816" s="45"/>
    </row>
    <row r="817" spans="1:10" s="51" customFormat="1" ht="45" customHeight="1">
      <c r="A817" s="26"/>
      <c r="B817" s="13" t="s">
        <v>739</v>
      </c>
      <c r="C817" s="4" t="s">
        <v>267</v>
      </c>
      <c r="D817" s="2" t="s">
        <v>152</v>
      </c>
      <c r="E817" s="2" t="s">
        <v>740</v>
      </c>
      <c r="F817" s="5" t="s">
        <v>175</v>
      </c>
      <c r="G817" s="24">
        <f>SUM(G819:G821)</f>
        <v>294.8</v>
      </c>
      <c r="H817" s="24">
        <f>SUM(H819:H821)</f>
        <v>295.3</v>
      </c>
      <c r="I817" s="24">
        <f>SUM(I819:I821)</f>
        <v>302.90000000000003</v>
      </c>
      <c r="J817" s="45"/>
    </row>
    <row r="818" spans="1:10" s="51" customFormat="1" ht="14.25" customHeight="1">
      <c r="A818" s="26"/>
      <c r="B818" s="13" t="s">
        <v>144</v>
      </c>
      <c r="C818" s="4"/>
      <c r="D818" s="2"/>
      <c r="E818" s="2"/>
      <c r="F818" s="5"/>
      <c r="G818" s="24"/>
      <c r="H818" s="24"/>
      <c r="I818" s="24"/>
      <c r="J818" s="45"/>
    </row>
    <row r="819" spans="1:10" s="51" customFormat="1" ht="15" customHeight="1">
      <c r="A819" s="26"/>
      <c r="B819" s="13" t="s">
        <v>216</v>
      </c>
      <c r="C819" s="4" t="s">
        <v>267</v>
      </c>
      <c r="D819" s="2" t="s">
        <v>152</v>
      </c>
      <c r="E819" s="2" t="s">
        <v>740</v>
      </c>
      <c r="F819" s="5" t="s">
        <v>175</v>
      </c>
      <c r="G819" s="24">
        <v>246.5</v>
      </c>
      <c r="H819" s="24">
        <v>241.2</v>
      </c>
      <c r="I819" s="24">
        <v>236</v>
      </c>
      <c r="J819" s="45"/>
    </row>
    <row r="820" spans="1:10" s="51" customFormat="1" ht="15.75" customHeight="1">
      <c r="A820" s="26"/>
      <c r="B820" s="13" t="s">
        <v>217</v>
      </c>
      <c r="C820" s="4" t="s">
        <v>267</v>
      </c>
      <c r="D820" s="2" t="s">
        <v>152</v>
      </c>
      <c r="E820" s="2" t="s">
        <v>740</v>
      </c>
      <c r="F820" s="5" t="s">
        <v>175</v>
      </c>
      <c r="G820" s="24">
        <v>33.6</v>
      </c>
      <c r="H820" s="24">
        <v>39.3</v>
      </c>
      <c r="I820" s="24">
        <v>51.8</v>
      </c>
      <c r="J820" s="45"/>
    </row>
    <row r="821" spans="1:10" s="51" customFormat="1" ht="47.25" customHeight="1">
      <c r="A821" s="26"/>
      <c r="B821" s="13" t="s">
        <v>742</v>
      </c>
      <c r="C821" s="4" t="s">
        <v>267</v>
      </c>
      <c r="D821" s="2" t="s">
        <v>152</v>
      </c>
      <c r="E821" s="2" t="s">
        <v>740</v>
      </c>
      <c r="F821" s="5" t="s">
        <v>175</v>
      </c>
      <c r="G821" s="24">
        <v>14.7</v>
      </c>
      <c r="H821" s="24">
        <v>14.8</v>
      </c>
      <c r="I821" s="24">
        <v>15.1</v>
      </c>
      <c r="J821" s="45"/>
    </row>
    <row r="822" spans="1:10" s="51" customFormat="1" ht="38.25" customHeight="1">
      <c r="A822" s="5"/>
      <c r="B822" s="13" t="s">
        <v>772</v>
      </c>
      <c r="C822" s="4" t="s">
        <v>267</v>
      </c>
      <c r="D822" s="10" t="s">
        <v>152</v>
      </c>
      <c r="E822" s="10" t="s">
        <v>107</v>
      </c>
      <c r="F822" s="10" t="s">
        <v>175</v>
      </c>
      <c r="G822" s="46">
        <f>SUM(G824:G825)</f>
        <v>569.3</v>
      </c>
      <c r="H822" s="46">
        <f>SUM(H824:H825)</f>
        <v>569.3</v>
      </c>
      <c r="I822" s="46">
        <f>SUM(I824:I825)</f>
        <v>569.3</v>
      </c>
      <c r="J822" s="45"/>
    </row>
    <row r="823" spans="1:10" s="51" customFormat="1" ht="15.75" customHeight="1">
      <c r="A823" s="5"/>
      <c r="B823" s="13" t="s">
        <v>144</v>
      </c>
      <c r="C823" s="4"/>
      <c r="D823" s="10"/>
      <c r="E823" s="10"/>
      <c r="F823" s="10"/>
      <c r="G823" s="10"/>
      <c r="H823" s="10"/>
      <c r="I823" s="46"/>
      <c r="J823" s="45"/>
    </row>
    <row r="824" spans="1:10" s="51" customFormat="1" ht="39" customHeight="1">
      <c r="A824" s="5"/>
      <c r="B824" s="13" t="s">
        <v>308</v>
      </c>
      <c r="C824" s="4" t="s">
        <v>267</v>
      </c>
      <c r="D824" s="10" t="s">
        <v>152</v>
      </c>
      <c r="E824" s="10" t="s">
        <v>107</v>
      </c>
      <c r="F824" s="10" t="s">
        <v>175</v>
      </c>
      <c r="G824" s="46">
        <v>329.3</v>
      </c>
      <c r="H824" s="46">
        <v>329.3</v>
      </c>
      <c r="I824" s="46">
        <v>329.3</v>
      </c>
      <c r="J824" s="45"/>
    </row>
    <row r="825" spans="1:10" s="51" customFormat="1" ht="28.5" customHeight="1">
      <c r="A825" s="5"/>
      <c r="B825" s="13" t="s">
        <v>268</v>
      </c>
      <c r="C825" s="4" t="s">
        <v>267</v>
      </c>
      <c r="D825" s="10" t="s">
        <v>152</v>
      </c>
      <c r="E825" s="10" t="s">
        <v>107</v>
      </c>
      <c r="F825" s="10" t="s">
        <v>175</v>
      </c>
      <c r="G825" s="46">
        <v>240</v>
      </c>
      <c r="H825" s="46">
        <v>240</v>
      </c>
      <c r="I825" s="46">
        <v>240</v>
      </c>
      <c r="J825" s="45"/>
    </row>
    <row r="826" spans="1:10" s="51" customFormat="1" ht="28.5" customHeight="1">
      <c r="A826" s="5"/>
      <c r="B826" s="13" t="s">
        <v>906</v>
      </c>
      <c r="C826" s="4" t="s">
        <v>267</v>
      </c>
      <c r="D826" s="2" t="s">
        <v>152</v>
      </c>
      <c r="E826" s="2" t="s">
        <v>907</v>
      </c>
      <c r="F826" s="5" t="s">
        <v>146</v>
      </c>
      <c r="G826" s="24">
        <f>SUM(G828:G830)</f>
        <v>51.6</v>
      </c>
      <c r="H826" s="24"/>
      <c r="I826" s="48"/>
      <c r="J826" s="45"/>
    </row>
    <row r="827" spans="1:10" s="51" customFormat="1" ht="15" customHeight="1">
      <c r="A827" s="5"/>
      <c r="B827" s="13" t="s">
        <v>144</v>
      </c>
      <c r="C827" s="4"/>
      <c r="D827" s="2"/>
      <c r="E827" s="2"/>
      <c r="F827" s="5"/>
      <c r="G827" s="24"/>
      <c r="H827" s="24"/>
      <c r="I827" s="48"/>
      <c r="J827" s="45"/>
    </row>
    <row r="828" spans="1:10" s="51" customFormat="1" ht="15" customHeight="1">
      <c r="A828" s="5"/>
      <c r="B828" s="13" t="s">
        <v>216</v>
      </c>
      <c r="C828" s="4" t="s">
        <v>267</v>
      </c>
      <c r="D828" s="2" t="s">
        <v>152</v>
      </c>
      <c r="E828" s="2" t="s">
        <v>907</v>
      </c>
      <c r="F828" s="5" t="s">
        <v>175</v>
      </c>
      <c r="G828" s="24">
        <v>50</v>
      </c>
      <c r="H828" s="24"/>
      <c r="I828" s="48"/>
      <c r="J828" s="45"/>
    </row>
    <row r="829" spans="1:10" s="51" customFormat="1" ht="15" customHeight="1">
      <c r="A829" s="5"/>
      <c r="B829" s="13" t="s">
        <v>217</v>
      </c>
      <c r="C829" s="4" t="s">
        <v>267</v>
      </c>
      <c r="D829" s="2" t="s">
        <v>152</v>
      </c>
      <c r="E829" s="2" t="s">
        <v>907</v>
      </c>
      <c r="F829" s="5" t="s">
        <v>175</v>
      </c>
      <c r="G829" s="24">
        <v>1.1</v>
      </c>
      <c r="H829" s="24"/>
      <c r="I829" s="48"/>
      <c r="J829" s="45"/>
    </row>
    <row r="830" spans="1:10" s="51" customFormat="1" ht="18" customHeight="1">
      <c r="A830" s="5"/>
      <c r="B830" s="13" t="s">
        <v>908</v>
      </c>
      <c r="C830" s="4" t="s">
        <v>267</v>
      </c>
      <c r="D830" s="2" t="s">
        <v>152</v>
      </c>
      <c r="E830" s="2" t="s">
        <v>907</v>
      </c>
      <c r="F830" s="5" t="s">
        <v>175</v>
      </c>
      <c r="G830" s="24">
        <v>0.5</v>
      </c>
      <c r="H830" s="24"/>
      <c r="I830" s="48"/>
      <c r="J830" s="45"/>
    </row>
    <row r="831" spans="1:10" s="51" customFormat="1" ht="28.5" customHeight="1">
      <c r="A831" s="5"/>
      <c r="B831" s="72" t="s">
        <v>903</v>
      </c>
      <c r="C831" s="4" t="s">
        <v>267</v>
      </c>
      <c r="D831" s="2" t="s">
        <v>152</v>
      </c>
      <c r="E831" s="2" t="s">
        <v>904</v>
      </c>
      <c r="F831" s="5" t="s">
        <v>146</v>
      </c>
      <c r="G831" s="24">
        <f>SUM(G833:G835)</f>
        <v>103.19999999999999</v>
      </c>
      <c r="H831" s="24"/>
      <c r="I831" s="24"/>
      <c r="J831" s="45"/>
    </row>
    <row r="832" spans="1:10" s="51" customFormat="1" ht="13.5" customHeight="1">
      <c r="A832" s="5"/>
      <c r="B832" s="13" t="s">
        <v>144</v>
      </c>
      <c r="C832" s="4"/>
      <c r="D832" s="2"/>
      <c r="E832" s="2"/>
      <c r="F832" s="5"/>
      <c r="G832" s="24"/>
      <c r="H832" s="24"/>
      <c r="I832" s="48"/>
      <c r="J832" s="45"/>
    </row>
    <row r="833" spans="1:10" s="51" customFormat="1" ht="15.75" customHeight="1">
      <c r="A833" s="5"/>
      <c r="B833" s="13" t="s">
        <v>216</v>
      </c>
      <c r="C833" s="4" t="s">
        <v>267</v>
      </c>
      <c r="D833" s="2" t="s">
        <v>152</v>
      </c>
      <c r="E833" s="2" t="s">
        <v>904</v>
      </c>
      <c r="F833" s="5" t="s">
        <v>175</v>
      </c>
      <c r="G833" s="24">
        <v>100</v>
      </c>
      <c r="H833" s="24"/>
      <c r="I833" s="48"/>
      <c r="J833" s="45"/>
    </row>
    <row r="834" spans="1:10" s="51" customFormat="1" ht="15.75" customHeight="1">
      <c r="A834" s="5"/>
      <c r="B834" s="13" t="s">
        <v>217</v>
      </c>
      <c r="C834" s="4" t="s">
        <v>267</v>
      </c>
      <c r="D834" s="2" t="s">
        <v>152</v>
      </c>
      <c r="E834" s="2" t="s">
        <v>904</v>
      </c>
      <c r="F834" s="5" t="s">
        <v>175</v>
      </c>
      <c r="G834" s="24">
        <v>2.1</v>
      </c>
      <c r="H834" s="24"/>
      <c r="I834" s="48"/>
      <c r="J834" s="45"/>
    </row>
    <row r="835" spans="1:10" s="51" customFormat="1" ht="17.25" customHeight="1">
      <c r="A835" s="5"/>
      <c r="B835" s="13" t="s">
        <v>905</v>
      </c>
      <c r="C835" s="4" t="s">
        <v>267</v>
      </c>
      <c r="D835" s="2" t="s">
        <v>152</v>
      </c>
      <c r="E835" s="2" t="s">
        <v>904</v>
      </c>
      <c r="F835" s="5" t="s">
        <v>175</v>
      </c>
      <c r="G835" s="24">
        <v>1.1</v>
      </c>
      <c r="H835" s="24"/>
      <c r="I835" s="48"/>
      <c r="J835" s="45"/>
    </row>
    <row r="836" spans="1:10" s="51" customFormat="1" ht="30" customHeight="1">
      <c r="A836" s="5"/>
      <c r="B836" s="13" t="s">
        <v>705</v>
      </c>
      <c r="C836" s="4" t="s">
        <v>267</v>
      </c>
      <c r="D836" s="10" t="s">
        <v>152</v>
      </c>
      <c r="E836" s="10" t="s">
        <v>193</v>
      </c>
      <c r="F836" s="10" t="s">
        <v>175</v>
      </c>
      <c r="G836" s="46">
        <f>SUM(G838:G840)</f>
        <v>11656.699999999999</v>
      </c>
      <c r="H836" s="46">
        <f>SUM(H838:H840)</f>
        <v>600</v>
      </c>
      <c r="I836" s="46">
        <f>SUM(I838:I840)</f>
        <v>600</v>
      </c>
      <c r="J836" s="45"/>
    </row>
    <row r="837" spans="1:10" s="51" customFormat="1" ht="12" customHeight="1">
      <c r="A837" s="5"/>
      <c r="B837" s="13" t="s">
        <v>144</v>
      </c>
      <c r="C837" s="4"/>
      <c r="D837" s="10"/>
      <c r="E837" s="10"/>
      <c r="F837" s="10"/>
      <c r="G837" s="10"/>
      <c r="H837" s="10"/>
      <c r="I837" s="46"/>
      <c r="J837" s="45"/>
    </row>
    <row r="838" spans="1:10" s="51" customFormat="1" ht="38.25" customHeight="1">
      <c r="A838" s="170"/>
      <c r="B838" s="168" t="s">
        <v>880</v>
      </c>
      <c r="C838" s="4" t="s">
        <v>267</v>
      </c>
      <c r="D838" s="10" t="s">
        <v>152</v>
      </c>
      <c r="E838" s="10" t="s">
        <v>866</v>
      </c>
      <c r="F838" s="10" t="s">
        <v>175</v>
      </c>
      <c r="G838" s="120">
        <v>10141.3</v>
      </c>
      <c r="H838" s="10"/>
      <c r="I838" s="46"/>
      <c r="J838" s="45"/>
    </row>
    <row r="839" spans="1:10" s="51" customFormat="1" ht="24" customHeight="1">
      <c r="A839" s="170"/>
      <c r="B839" s="169" t="s">
        <v>865</v>
      </c>
      <c r="C839" s="4" t="s">
        <v>267</v>
      </c>
      <c r="D839" s="10" t="s">
        <v>152</v>
      </c>
      <c r="E839" s="10" t="s">
        <v>893</v>
      </c>
      <c r="F839" s="10" t="s">
        <v>175</v>
      </c>
      <c r="G839" s="46">
        <v>1515.4</v>
      </c>
      <c r="H839" s="46"/>
      <c r="I839" s="46"/>
      <c r="J839" s="45"/>
    </row>
    <row r="840" spans="1:10" s="51" customFormat="1" ht="23.25" customHeight="1">
      <c r="A840" s="170"/>
      <c r="B840" s="171" t="s">
        <v>867</v>
      </c>
      <c r="C840" s="4" t="s">
        <v>267</v>
      </c>
      <c r="D840" s="10" t="s">
        <v>152</v>
      </c>
      <c r="E840" s="10" t="s">
        <v>341</v>
      </c>
      <c r="F840" s="10" t="s">
        <v>175</v>
      </c>
      <c r="G840" s="46"/>
      <c r="H840" s="46">
        <v>600</v>
      </c>
      <c r="I840" s="46">
        <v>600</v>
      </c>
      <c r="J840" s="45"/>
    </row>
    <row r="841" spans="1:10" s="51" customFormat="1" ht="95.25" customHeight="1">
      <c r="A841" s="74"/>
      <c r="B841" s="13" t="s">
        <v>591</v>
      </c>
      <c r="C841" s="4" t="s">
        <v>267</v>
      </c>
      <c r="D841" s="2" t="s">
        <v>152</v>
      </c>
      <c r="E841" s="2" t="s">
        <v>592</v>
      </c>
      <c r="F841" s="5" t="s">
        <v>146</v>
      </c>
      <c r="G841" s="24">
        <f>SUM(G843:G844,G847)</f>
        <v>628.3</v>
      </c>
      <c r="H841" s="24">
        <f>SUM(H843:H844,H847)</f>
        <v>628.3</v>
      </c>
      <c r="I841" s="24">
        <f>SUM(I843:I844,I847)</f>
        <v>628.3</v>
      </c>
      <c r="J841" s="45"/>
    </row>
    <row r="842" spans="1:10" s="51" customFormat="1" ht="18" customHeight="1">
      <c r="A842" s="74"/>
      <c r="B842" s="83" t="s">
        <v>144</v>
      </c>
      <c r="C842" s="4"/>
      <c r="D842" s="2"/>
      <c r="E842" s="2"/>
      <c r="F842" s="5"/>
      <c r="G842" s="5"/>
      <c r="H842" s="5"/>
      <c r="I842" s="24"/>
      <c r="J842" s="45"/>
    </row>
    <row r="843" spans="1:10" s="51" customFormat="1" ht="21" customHeight="1">
      <c r="A843" s="5"/>
      <c r="B843" s="17" t="s">
        <v>133</v>
      </c>
      <c r="C843" s="4" t="s">
        <v>267</v>
      </c>
      <c r="D843" s="2" t="s">
        <v>152</v>
      </c>
      <c r="E843" s="2" t="s">
        <v>592</v>
      </c>
      <c r="F843" s="5" t="s">
        <v>175</v>
      </c>
      <c r="G843" s="24">
        <v>410</v>
      </c>
      <c r="H843" s="24">
        <v>410</v>
      </c>
      <c r="I843" s="24">
        <v>410</v>
      </c>
      <c r="J843" s="45"/>
    </row>
    <row r="844" spans="1:10" s="52" customFormat="1" ht="21" customHeight="1">
      <c r="A844" s="5"/>
      <c r="B844" s="83" t="s">
        <v>161</v>
      </c>
      <c r="C844" s="4" t="s">
        <v>267</v>
      </c>
      <c r="D844" s="2" t="s">
        <v>152</v>
      </c>
      <c r="E844" s="2" t="s">
        <v>592</v>
      </c>
      <c r="F844" s="5" t="s">
        <v>175</v>
      </c>
      <c r="G844" s="24">
        <f>SUM(G846)</f>
        <v>43.3</v>
      </c>
      <c r="H844" s="24">
        <f>SUM(H846)</f>
        <v>43.3</v>
      </c>
      <c r="I844" s="24">
        <f>SUM(I846)</f>
        <v>43.3</v>
      </c>
      <c r="J844" s="95"/>
    </row>
    <row r="845" spans="1:10" s="51" customFormat="1" ht="15.75" customHeight="1">
      <c r="A845" s="5"/>
      <c r="B845" s="83" t="s">
        <v>144</v>
      </c>
      <c r="C845" s="4"/>
      <c r="D845" s="2"/>
      <c r="E845" s="2"/>
      <c r="F845" s="5"/>
      <c r="G845" s="24"/>
      <c r="H845" s="24"/>
      <c r="I845" s="24"/>
      <c r="J845" s="45"/>
    </row>
    <row r="846" spans="1:10" s="51" customFormat="1" ht="34.5" customHeight="1">
      <c r="A846" s="5"/>
      <c r="B846" s="13" t="s">
        <v>343</v>
      </c>
      <c r="C846" s="4" t="s">
        <v>267</v>
      </c>
      <c r="D846" s="2" t="s">
        <v>152</v>
      </c>
      <c r="E846" s="2" t="s">
        <v>592</v>
      </c>
      <c r="F846" s="5" t="s">
        <v>175</v>
      </c>
      <c r="G846" s="24">
        <v>43.3</v>
      </c>
      <c r="H846" s="24">
        <v>43.3</v>
      </c>
      <c r="I846" s="24">
        <v>43.3</v>
      </c>
      <c r="J846" s="45"/>
    </row>
    <row r="847" spans="1:10" s="51" customFormat="1" ht="15.75" customHeight="1">
      <c r="A847" s="5"/>
      <c r="B847" s="83" t="s">
        <v>162</v>
      </c>
      <c r="C847" s="4" t="s">
        <v>267</v>
      </c>
      <c r="D847" s="2" t="s">
        <v>152</v>
      </c>
      <c r="E847" s="2" t="s">
        <v>592</v>
      </c>
      <c r="F847" s="5" t="s">
        <v>175</v>
      </c>
      <c r="G847" s="24">
        <v>175</v>
      </c>
      <c r="H847" s="24">
        <v>175</v>
      </c>
      <c r="I847" s="24">
        <v>175</v>
      </c>
      <c r="J847" s="45"/>
    </row>
    <row r="848" spans="1:10" s="51" customFormat="1" ht="24.75" customHeight="1">
      <c r="A848" s="74"/>
      <c r="B848" s="13" t="s">
        <v>549</v>
      </c>
      <c r="C848" s="4" t="s">
        <v>267</v>
      </c>
      <c r="D848" s="2" t="s">
        <v>24</v>
      </c>
      <c r="E848" s="2" t="s">
        <v>367</v>
      </c>
      <c r="F848" s="5" t="s">
        <v>146</v>
      </c>
      <c r="G848" s="24">
        <f>SUM(G849,G858,G862)</f>
        <v>40140.2</v>
      </c>
      <c r="H848" s="24">
        <f>SUM(H849,H858,H862)</f>
        <v>40130.2</v>
      </c>
      <c r="I848" s="24">
        <f>SUM(I849,I858,I862)</f>
        <v>40130.2</v>
      </c>
      <c r="J848" s="45"/>
    </row>
    <row r="849" spans="1:10" s="51" customFormat="1" ht="24" customHeight="1">
      <c r="A849" s="74"/>
      <c r="B849" s="72" t="s">
        <v>706</v>
      </c>
      <c r="C849" s="4" t="s">
        <v>267</v>
      </c>
      <c r="D849" s="10" t="s">
        <v>24</v>
      </c>
      <c r="E849" s="10" t="s">
        <v>112</v>
      </c>
      <c r="F849" s="10" t="s">
        <v>175</v>
      </c>
      <c r="G849" s="46">
        <f>SUM(G851:G857)</f>
        <v>3575</v>
      </c>
      <c r="H849" s="46">
        <f>SUM(H851:H857)</f>
        <v>3565</v>
      </c>
      <c r="I849" s="46">
        <f>SUM(I851:I857)</f>
        <v>3565</v>
      </c>
      <c r="J849" s="45"/>
    </row>
    <row r="850" spans="1:10" s="51" customFormat="1" ht="21" customHeight="1">
      <c r="A850" s="74"/>
      <c r="B850" s="19" t="s">
        <v>144</v>
      </c>
      <c r="C850" s="4"/>
      <c r="D850" s="10"/>
      <c r="E850" s="10"/>
      <c r="F850" s="10"/>
      <c r="G850" s="10"/>
      <c r="H850" s="10"/>
      <c r="I850" s="46"/>
      <c r="J850" s="45"/>
    </row>
    <row r="851" spans="1:10" s="51" customFormat="1" ht="24.75" customHeight="1">
      <c r="A851" s="74"/>
      <c r="B851" s="13" t="s">
        <v>440</v>
      </c>
      <c r="C851" s="4" t="s">
        <v>267</v>
      </c>
      <c r="D851" s="10" t="s">
        <v>24</v>
      </c>
      <c r="E851" s="10" t="s">
        <v>113</v>
      </c>
      <c r="F851" s="10" t="s">
        <v>175</v>
      </c>
      <c r="G851" s="46">
        <v>3448</v>
      </c>
      <c r="H851" s="46">
        <v>3438</v>
      </c>
      <c r="I851" s="46">
        <v>3438</v>
      </c>
      <c r="J851" s="45"/>
    </row>
    <row r="852" spans="1:10" s="51" customFormat="1" ht="24.75" customHeight="1">
      <c r="A852" s="74"/>
      <c r="B852" s="13" t="s">
        <v>215</v>
      </c>
      <c r="C852" s="4" t="s">
        <v>267</v>
      </c>
      <c r="D852" s="10" t="s">
        <v>24</v>
      </c>
      <c r="E852" s="10" t="s">
        <v>114</v>
      </c>
      <c r="F852" s="10" t="s">
        <v>175</v>
      </c>
      <c r="G852" s="46">
        <v>90</v>
      </c>
      <c r="H852" s="46">
        <v>90</v>
      </c>
      <c r="I852" s="46">
        <v>90</v>
      </c>
      <c r="J852" s="45"/>
    </row>
    <row r="853" spans="1:10" s="51" customFormat="1" ht="24.75" customHeight="1">
      <c r="A853" s="74"/>
      <c r="B853" s="13" t="s">
        <v>387</v>
      </c>
      <c r="C853" s="4" t="s">
        <v>267</v>
      </c>
      <c r="D853" s="10" t="s">
        <v>24</v>
      </c>
      <c r="E853" s="10" t="s">
        <v>115</v>
      </c>
      <c r="F853" s="10" t="s">
        <v>175</v>
      </c>
      <c r="G853" s="46">
        <v>25</v>
      </c>
      <c r="H853" s="46">
        <v>25</v>
      </c>
      <c r="I853" s="46">
        <v>25</v>
      </c>
      <c r="J853" s="45"/>
    </row>
    <row r="854" spans="1:10" s="51" customFormat="1" ht="24.75" customHeight="1">
      <c r="A854" s="74"/>
      <c r="B854" s="13" t="s">
        <v>258</v>
      </c>
      <c r="C854" s="4" t="s">
        <v>267</v>
      </c>
      <c r="D854" s="10" t="s">
        <v>24</v>
      </c>
      <c r="E854" s="10" t="s">
        <v>116</v>
      </c>
      <c r="F854" s="10" t="s">
        <v>175</v>
      </c>
      <c r="G854" s="46">
        <v>3</v>
      </c>
      <c r="H854" s="46">
        <v>3</v>
      </c>
      <c r="I854" s="46">
        <v>3</v>
      </c>
      <c r="J854" s="45"/>
    </row>
    <row r="855" spans="1:10" s="51" customFormat="1" ht="24.75" customHeight="1">
      <c r="A855" s="74"/>
      <c r="B855" s="13" t="s">
        <v>259</v>
      </c>
      <c r="C855" s="4" t="s">
        <v>267</v>
      </c>
      <c r="D855" s="10" t="s">
        <v>24</v>
      </c>
      <c r="E855" s="10" t="s">
        <v>117</v>
      </c>
      <c r="F855" s="10" t="s">
        <v>175</v>
      </c>
      <c r="G855" s="46">
        <v>3</v>
      </c>
      <c r="H855" s="46">
        <v>3</v>
      </c>
      <c r="I855" s="46">
        <v>3</v>
      </c>
      <c r="J855" s="45"/>
    </row>
    <row r="856" spans="1:10" s="51" customFormat="1" ht="24.75" customHeight="1">
      <c r="A856" s="74"/>
      <c r="B856" s="13" t="s">
        <v>314</v>
      </c>
      <c r="C856" s="4" t="s">
        <v>267</v>
      </c>
      <c r="D856" s="10" t="s">
        <v>24</v>
      </c>
      <c r="E856" s="10" t="s">
        <v>118</v>
      </c>
      <c r="F856" s="10" t="s">
        <v>175</v>
      </c>
      <c r="G856" s="46">
        <v>3</v>
      </c>
      <c r="H856" s="46">
        <v>3</v>
      </c>
      <c r="I856" s="46">
        <v>3</v>
      </c>
      <c r="J856" s="45"/>
    </row>
    <row r="857" spans="1:10" s="51" customFormat="1" ht="24.75" customHeight="1">
      <c r="A857" s="74"/>
      <c r="B857" s="13" t="s">
        <v>407</v>
      </c>
      <c r="C857" s="4" t="s">
        <v>267</v>
      </c>
      <c r="D857" s="10" t="s">
        <v>24</v>
      </c>
      <c r="E857" s="10" t="s">
        <v>119</v>
      </c>
      <c r="F857" s="10" t="s">
        <v>175</v>
      </c>
      <c r="G857" s="46">
        <v>3</v>
      </c>
      <c r="H857" s="46">
        <v>3</v>
      </c>
      <c r="I857" s="46">
        <v>3</v>
      </c>
      <c r="J857" s="45"/>
    </row>
    <row r="858" spans="1:10" s="51" customFormat="1" ht="42.75" customHeight="1">
      <c r="A858" s="74"/>
      <c r="B858" s="96" t="s">
        <v>269</v>
      </c>
      <c r="C858" s="4" t="s">
        <v>267</v>
      </c>
      <c r="D858" s="2" t="s">
        <v>24</v>
      </c>
      <c r="E858" s="2" t="s">
        <v>108</v>
      </c>
      <c r="F858" s="5" t="s">
        <v>146</v>
      </c>
      <c r="G858" s="6">
        <f>SUM(G859:G861)</f>
        <v>3360.6000000000004</v>
      </c>
      <c r="H858" s="6">
        <f>SUM(H859:H861)</f>
        <v>3360.6000000000004</v>
      </c>
      <c r="I858" s="6">
        <f>SUM(I859:I861)</f>
        <v>3360.6000000000004</v>
      </c>
      <c r="J858" s="45"/>
    </row>
    <row r="859" spans="1:10" s="51" customFormat="1" ht="57" customHeight="1">
      <c r="A859" s="74"/>
      <c r="B859" s="16" t="s">
        <v>134</v>
      </c>
      <c r="C859" s="67" t="s">
        <v>267</v>
      </c>
      <c r="D859" s="67" t="s">
        <v>24</v>
      </c>
      <c r="E859" s="2" t="s">
        <v>109</v>
      </c>
      <c r="F859" s="11" t="s">
        <v>344</v>
      </c>
      <c r="G859" s="23">
        <v>3320.3</v>
      </c>
      <c r="H859" s="23">
        <v>3320.3</v>
      </c>
      <c r="I859" s="23">
        <v>3320.3</v>
      </c>
      <c r="J859" s="45"/>
    </row>
    <row r="860" spans="1:10" s="51" customFormat="1" ht="38.25" customHeight="1">
      <c r="A860" s="74"/>
      <c r="B860" s="16" t="s">
        <v>135</v>
      </c>
      <c r="C860" s="67" t="s">
        <v>267</v>
      </c>
      <c r="D860" s="67" t="s">
        <v>24</v>
      </c>
      <c r="E860" s="2" t="s">
        <v>110</v>
      </c>
      <c r="F860" s="11" t="s">
        <v>310</v>
      </c>
      <c r="G860" s="23">
        <v>37.8</v>
      </c>
      <c r="H860" s="23">
        <v>37.8</v>
      </c>
      <c r="I860" s="23">
        <v>37.8</v>
      </c>
      <c r="J860" s="45"/>
    </row>
    <row r="861" spans="1:10" s="51" customFormat="1" ht="18" customHeight="1">
      <c r="A861" s="74"/>
      <c r="B861" s="16" t="s">
        <v>199</v>
      </c>
      <c r="C861" s="67" t="s">
        <v>267</v>
      </c>
      <c r="D861" s="67" t="s">
        <v>24</v>
      </c>
      <c r="E861" s="2" t="s">
        <v>110</v>
      </c>
      <c r="F861" s="11" t="s">
        <v>172</v>
      </c>
      <c r="G861" s="23">
        <v>2.5</v>
      </c>
      <c r="H861" s="23">
        <v>2.5</v>
      </c>
      <c r="I861" s="23">
        <v>2.5</v>
      </c>
      <c r="J861" s="45"/>
    </row>
    <row r="862" spans="1:10" s="51" customFormat="1" ht="44.25" customHeight="1">
      <c r="A862" s="74"/>
      <c r="B862" s="96" t="s">
        <v>39</v>
      </c>
      <c r="C862" s="4" t="s">
        <v>267</v>
      </c>
      <c r="D862" s="2" t="s">
        <v>24</v>
      </c>
      <c r="E862" s="2" t="s">
        <v>111</v>
      </c>
      <c r="F862" s="5" t="s">
        <v>146</v>
      </c>
      <c r="G862" s="6">
        <f>SUM(G863,G872,G874,G876)</f>
        <v>33204.6</v>
      </c>
      <c r="H862" s="6">
        <f>SUM(H863,H872,H876)</f>
        <v>33204.6</v>
      </c>
      <c r="I862" s="6">
        <f>SUM(I863,I872,I876)</f>
        <v>33204.6</v>
      </c>
      <c r="J862" s="45"/>
    </row>
    <row r="863" spans="1:10" s="51" customFormat="1" ht="45.75" customHeight="1">
      <c r="A863" s="74"/>
      <c r="B863" s="16" t="s">
        <v>309</v>
      </c>
      <c r="C863" s="67" t="s">
        <v>267</v>
      </c>
      <c r="D863" s="67" t="s">
        <v>24</v>
      </c>
      <c r="E863" s="2" t="s">
        <v>111</v>
      </c>
      <c r="F863" s="11" t="s">
        <v>344</v>
      </c>
      <c r="G863" s="23">
        <f>SUM(G865:G871)</f>
        <v>32302.199999999997</v>
      </c>
      <c r="H863" s="23">
        <f>SUM(H865:H871)</f>
        <v>32302.199999999997</v>
      </c>
      <c r="I863" s="23">
        <f>SUM(I865:I871)</f>
        <v>32302.199999999997</v>
      </c>
      <c r="J863" s="45"/>
    </row>
    <row r="864" spans="1:10" s="51" customFormat="1" ht="12.75">
      <c r="A864" s="74"/>
      <c r="B864" s="16" t="s">
        <v>144</v>
      </c>
      <c r="C864" s="67"/>
      <c r="D864" s="67"/>
      <c r="E864" s="2"/>
      <c r="F864" s="11"/>
      <c r="G864" s="11"/>
      <c r="H864" s="11"/>
      <c r="I864" s="23"/>
      <c r="J864" s="45"/>
    </row>
    <row r="865" spans="1:10" s="51" customFormat="1" ht="29.25" customHeight="1">
      <c r="A865" s="74"/>
      <c r="B865" s="16" t="s">
        <v>440</v>
      </c>
      <c r="C865" s="67"/>
      <c r="D865" s="67"/>
      <c r="E865" s="2"/>
      <c r="F865" s="11"/>
      <c r="G865" s="23">
        <v>25967</v>
      </c>
      <c r="H865" s="23">
        <v>25967</v>
      </c>
      <c r="I865" s="23">
        <v>25967</v>
      </c>
      <c r="J865" s="45"/>
    </row>
    <row r="866" spans="1:10" s="51" customFormat="1" ht="24.75" customHeight="1">
      <c r="A866" s="74"/>
      <c r="B866" s="16" t="s">
        <v>215</v>
      </c>
      <c r="C866" s="67"/>
      <c r="D866" s="67"/>
      <c r="E866" s="2"/>
      <c r="F866" s="11"/>
      <c r="G866" s="23">
        <v>1823</v>
      </c>
      <c r="H866" s="23">
        <v>1823</v>
      </c>
      <c r="I866" s="23">
        <v>1823</v>
      </c>
      <c r="J866" s="45"/>
    </row>
    <row r="867" spans="1:10" s="51" customFormat="1" ht="24.75" customHeight="1">
      <c r="A867" s="74"/>
      <c r="B867" s="16" t="s">
        <v>387</v>
      </c>
      <c r="C867" s="67"/>
      <c r="D867" s="67"/>
      <c r="E867" s="2"/>
      <c r="F867" s="11"/>
      <c r="G867" s="23">
        <v>899.3</v>
      </c>
      <c r="H867" s="23">
        <v>899.3</v>
      </c>
      <c r="I867" s="23">
        <v>899.3</v>
      </c>
      <c r="J867" s="45"/>
    </row>
    <row r="868" spans="1:10" s="51" customFormat="1" ht="24" customHeight="1">
      <c r="A868" s="74"/>
      <c r="B868" s="16" t="s">
        <v>258</v>
      </c>
      <c r="C868" s="67"/>
      <c r="D868" s="67"/>
      <c r="E868" s="2"/>
      <c r="F868" s="11"/>
      <c r="G868" s="23">
        <v>1437.2</v>
      </c>
      <c r="H868" s="23">
        <v>1437.2</v>
      </c>
      <c r="I868" s="23">
        <v>1437.2</v>
      </c>
      <c r="J868" s="45"/>
    </row>
    <row r="869" spans="1:10" s="51" customFormat="1" ht="24" customHeight="1">
      <c r="A869" s="74"/>
      <c r="B869" s="16" t="s">
        <v>259</v>
      </c>
      <c r="C869" s="67"/>
      <c r="D869" s="67"/>
      <c r="E869" s="2"/>
      <c r="F869" s="11"/>
      <c r="G869" s="23">
        <v>1217.3</v>
      </c>
      <c r="H869" s="23">
        <v>1217.3</v>
      </c>
      <c r="I869" s="23">
        <v>1217.3</v>
      </c>
      <c r="J869" s="45"/>
    </row>
    <row r="870" spans="1:10" s="51" customFormat="1" ht="26.25" customHeight="1">
      <c r="A870" s="74"/>
      <c r="B870" s="16" t="s">
        <v>314</v>
      </c>
      <c r="C870" s="67"/>
      <c r="D870" s="67"/>
      <c r="E870" s="2"/>
      <c r="F870" s="11"/>
      <c r="G870" s="23">
        <v>527.1</v>
      </c>
      <c r="H870" s="23">
        <v>527.1</v>
      </c>
      <c r="I870" s="23">
        <v>527.1</v>
      </c>
      <c r="J870" s="45"/>
    </row>
    <row r="871" spans="1:10" s="51" customFormat="1" ht="24" customHeight="1">
      <c r="A871" s="74"/>
      <c r="B871" s="16" t="s">
        <v>407</v>
      </c>
      <c r="C871" s="67"/>
      <c r="D871" s="67"/>
      <c r="E871" s="2"/>
      <c r="F871" s="11"/>
      <c r="G871" s="23">
        <v>431.3</v>
      </c>
      <c r="H871" s="23">
        <v>431.3</v>
      </c>
      <c r="I871" s="23">
        <v>431.3</v>
      </c>
      <c r="J871" s="45"/>
    </row>
    <row r="872" spans="1:9" s="45" customFormat="1" ht="22.5" customHeight="1">
      <c r="A872" s="74"/>
      <c r="B872" s="16" t="s">
        <v>195</v>
      </c>
      <c r="C872" s="67" t="s">
        <v>267</v>
      </c>
      <c r="D872" s="67" t="s">
        <v>24</v>
      </c>
      <c r="E872" s="2" t="s">
        <v>111</v>
      </c>
      <c r="F872" s="11" t="s">
        <v>310</v>
      </c>
      <c r="G872" s="23">
        <v>870.6</v>
      </c>
      <c r="H872" s="23">
        <v>872.6</v>
      </c>
      <c r="I872" s="23">
        <v>872.6</v>
      </c>
    </row>
    <row r="873" spans="1:9" s="45" customFormat="1" ht="22.5" customHeight="1">
      <c r="A873" s="74"/>
      <c r="B873" s="16" t="s">
        <v>440</v>
      </c>
      <c r="C873" s="67"/>
      <c r="D873" s="67"/>
      <c r="E873" s="2"/>
      <c r="F873" s="11"/>
      <c r="G873" s="27">
        <v>870.6</v>
      </c>
      <c r="H873" s="27">
        <v>872.6</v>
      </c>
      <c r="I873" s="27">
        <v>872.6</v>
      </c>
    </row>
    <row r="874" spans="1:9" s="45" customFormat="1" ht="20.25" customHeight="1">
      <c r="A874" s="74"/>
      <c r="B874" s="13" t="s">
        <v>420</v>
      </c>
      <c r="C874" s="67" t="s">
        <v>267</v>
      </c>
      <c r="D874" s="67" t="s">
        <v>24</v>
      </c>
      <c r="E874" s="2" t="s">
        <v>111</v>
      </c>
      <c r="F874" s="11" t="s">
        <v>201</v>
      </c>
      <c r="G874" s="27">
        <v>2</v>
      </c>
      <c r="H874" s="27"/>
      <c r="I874" s="27"/>
    </row>
    <row r="875" spans="1:9" s="45" customFormat="1" ht="22.5" customHeight="1">
      <c r="A875" s="74"/>
      <c r="B875" s="16" t="s">
        <v>440</v>
      </c>
      <c r="C875" s="67"/>
      <c r="D875" s="67"/>
      <c r="E875" s="2"/>
      <c r="F875" s="11"/>
      <c r="G875" s="27">
        <v>2</v>
      </c>
      <c r="H875" s="27"/>
      <c r="I875" s="27"/>
    </row>
    <row r="876" spans="1:9" s="45" customFormat="1" ht="15" customHeight="1">
      <c r="A876" s="74"/>
      <c r="B876" s="16" t="s">
        <v>199</v>
      </c>
      <c r="C876" s="67" t="s">
        <v>267</v>
      </c>
      <c r="D876" s="67" t="s">
        <v>24</v>
      </c>
      <c r="E876" s="2" t="s">
        <v>111</v>
      </c>
      <c r="F876" s="11" t="s">
        <v>172</v>
      </c>
      <c r="G876" s="23">
        <v>29.8</v>
      </c>
      <c r="H876" s="23">
        <v>29.8</v>
      </c>
      <c r="I876" s="23">
        <v>29.8</v>
      </c>
    </row>
    <row r="877" spans="1:9" s="45" customFormat="1" ht="21.75" customHeight="1">
      <c r="A877" s="74"/>
      <c r="B877" s="16" t="s">
        <v>440</v>
      </c>
      <c r="C877" s="67"/>
      <c r="D877" s="67"/>
      <c r="E877" s="2"/>
      <c r="F877" s="11"/>
      <c r="G877" s="27">
        <v>29.8</v>
      </c>
      <c r="H877" s="27">
        <v>29.8</v>
      </c>
      <c r="I877" s="27">
        <v>29.8</v>
      </c>
    </row>
    <row r="878" spans="1:9" s="45" customFormat="1" ht="21.75" customHeight="1">
      <c r="A878" s="74"/>
      <c r="B878" s="16" t="s">
        <v>542</v>
      </c>
      <c r="C878" s="67" t="s">
        <v>267</v>
      </c>
      <c r="D878" s="67" t="s">
        <v>541</v>
      </c>
      <c r="E878" s="2" t="s">
        <v>367</v>
      </c>
      <c r="F878" s="11" t="s">
        <v>146</v>
      </c>
      <c r="G878" s="27">
        <f>SUM(G879)</f>
        <v>642</v>
      </c>
      <c r="H878" s="27">
        <f>SUM(H879)</f>
        <v>642</v>
      </c>
      <c r="I878" s="27">
        <f>SUM(I879)</f>
        <v>642</v>
      </c>
    </row>
    <row r="879" spans="1:9" s="45" customFormat="1" ht="21.75" customHeight="1">
      <c r="A879" s="74"/>
      <c r="B879" s="16" t="s">
        <v>543</v>
      </c>
      <c r="C879" s="67" t="s">
        <v>267</v>
      </c>
      <c r="D879" s="67" t="s">
        <v>137</v>
      </c>
      <c r="E879" s="2" t="s">
        <v>367</v>
      </c>
      <c r="F879" s="11" t="s">
        <v>146</v>
      </c>
      <c r="G879" s="27">
        <f>SUM(G880,G882)</f>
        <v>642</v>
      </c>
      <c r="H879" s="27">
        <f>SUM(H880,H882)</f>
        <v>642</v>
      </c>
      <c r="I879" s="27">
        <f>SUM(I880,I882)</f>
        <v>642</v>
      </c>
    </row>
    <row r="880" spans="1:9" s="45" customFormat="1" ht="24.75" customHeight="1">
      <c r="A880" s="74"/>
      <c r="B880" s="96" t="s">
        <v>666</v>
      </c>
      <c r="C880" s="4" t="s">
        <v>267</v>
      </c>
      <c r="D880" s="4" t="s">
        <v>137</v>
      </c>
      <c r="E880" s="2" t="s">
        <v>54</v>
      </c>
      <c r="F880" s="10" t="s">
        <v>146</v>
      </c>
      <c r="G880" s="46">
        <f>SUM(G881)</f>
        <v>420</v>
      </c>
      <c r="H880" s="46">
        <f>SUM(H881)</f>
        <v>420</v>
      </c>
      <c r="I880" s="46">
        <f>SUM(I881)</f>
        <v>420</v>
      </c>
    </row>
    <row r="881" spans="1:10" s="52" customFormat="1" ht="30" customHeight="1">
      <c r="A881" s="74"/>
      <c r="B881" s="96" t="s">
        <v>707</v>
      </c>
      <c r="C881" s="4" t="s">
        <v>267</v>
      </c>
      <c r="D881" s="4" t="s">
        <v>137</v>
      </c>
      <c r="E881" s="2" t="s">
        <v>55</v>
      </c>
      <c r="F881" s="5" t="s">
        <v>310</v>
      </c>
      <c r="G881" s="6">
        <v>420</v>
      </c>
      <c r="H881" s="6">
        <v>420</v>
      </c>
      <c r="I881" s="6">
        <v>420</v>
      </c>
      <c r="J881" s="95"/>
    </row>
    <row r="882" spans="1:10" s="52" customFormat="1" ht="97.5" customHeight="1">
      <c r="A882" s="74"/>
      <c r="B882" s="13" t="s">
        <v>591</v>
      </c>
      <c r="C882" s="4" t="s">
        <v>267</v>
      </c>
      <c r="D882" s="2" t="s">
        <v>137</v>
      </c>
      <c r="E882" s="2" t="s">
        <v>592</v>
      </c>
      <c r="F882" s="5" t="s">
        <v>146</v>
      </c>
      <c r="G882" s="24">
        <f>SUM(G884:G886)</f>
        <v>222</v>
      </c>
      <c r="H882" s="24">
        <f>SUM(H884:H886)</f>
        <v>222</v>
      </c>
      <c r="I882" s="24">
        <f>SUM(I884:I886)</f>
        <v>222</v>
      </c>
      <c r="J882" s="95"/>
    </row>
    <row r="883" spans="1:10" s="52" customFormat="1" ht="15" customHeight="1">
      <c r="A883" s="74"/>
      <c r="B883" s="83" t="s">
        <v>144</v>
      </c>
      <c r="C883" s="4"/>
      <c r="D883" s="2"/>
      <c r="E883" s="2"/>
      <c r="F883" s="5"/>
      <c r="G883" s="5"/>
      <c r="H883" s="5"/>
      <c r="I883" s="24"/>
      <c r="J883" s="95"/>
    </row>
    <row r="884" spans="1:10" s="52" customFormat="1" ht="21.75" customHeight="1">
      <c r="A884" s="74"/>
      <c r="B884" s="17" t="s">
        <v>133</v>
      </c>
      <c r="C884" s="4" t="s">
        <v>267</v>
      </c>
      <c r="D884" s="2" t="s">
        <v>137</v>
      </c>
      <c r="E884" s="2" t="s">
        <v>592</v>
      </c>
      <c r="F884" s="5" t="s">
        <v>201</v>
      </c>
      <c r="G884" s="24">
        <v>60</v>
      </c>
      <c r="H884" s="24">
        <v>60</v>
      </c>
      <c r="I884" s="24">
        <v>60</v>
      </c>
      <c r="J884" s="95"/>
    </row>
    <row r="885" spans="1:10" s="52" customFormat="1" ht="18.75" customHeight="1">
      <c r="A885" s="74"/>
      <c r="B885" s="83" t="s">
        <v>162</v>
      </c>
      <c r="C885" s="4" t="s">
        <v>267</v>
      </c>
      <c r="D885" s="2" t="s">
        <v>137</v>
      </c>
      <c r="E885" s="2" t="s">
        <v>592</v>
      </c>
      <c r="F885" s="5" t="s">
        <v>201</v>
      </c>
      <c r="G885" s="24">
        <v>30</v>
      </c>
      <c r="H885" s="24">
        <v>30</v>
      </c>
      <c r="I885" s="24">
        <v>30</v>
      </c>
      <c r="J885" s="95"/>
    </row>
    <row r="886" spans="1:10" s="52" customFormat="1" ht="18.75" customHeight="1">
      <c r="A886" s="74"/>
      <c r="B886" s="83" t="s">
        <v>317</v>
      </c>
      <c r="C886" s="4" t="s">
        <v>267</v>
      </c>
      <c r="D886" s="2" t="s">
        <v>137</v>
      </c>
      <c r="E886" s="2" t="s">
        <v>592</v>
      </c>
      <c r="F886" s="5" t="s">
        <v>201</v>
      </c>
      <c r="G886" s="24">
        <f>SUM(G888:G889)</f>
        <v>132</v>
      </c>
      <c r="H886" s="24">
        <f>SUM(H888:H889)</f>
        <v>132</v>
      </c>
      <c r="I886" s="24">
        <f>SUM(I888:I889)</f>
        <v>132</v>
      </c>
      <c r="J886" s="95"/>
    </row>
    <row r="887" spans="1:10" s="52" customFormat="1" ht="15.75" customHeight="1">
      <c r="A887" s="74"/>
      <c r="B887" s="83" t="s">
        <v>144</v>
      </c>
      <c r="C887" s="4"/>
      <c r="D887" s="2"/>
      <c r="E887" s="2"/>
      <c r="F887" s="5"/>
      <c r="G887" s="5"/>
      <c r="H887" s="5"/>
      <c r="I887" s="24"/>
      <c r="J887" s="95"/>
    </row>
    <row r="888" spans="1:9" s="45" customFormat="1" ht="42.75" customHeight="1">
      <c r="A888" s="74"/>
      <c r="B888" s="17" t="s">
        <v>288</v>
      </c>
      <c r="C888" s="4" t="s">
        <v>267</v>
      </c>
      <c r="D888" s="2" t="s">
        <v>137</v>
      </c>
      <c r="E888" s="2" t="s">
        <v>592</v>
      </c>
      <c r="F888" s="5" t="s">
        <v>201</v>
      </c>
      <c r="G888" s="24">
        <v>35.1</v>
      </c>
      <c r="H888" s="24">
        <v>35.1</v>
      </c>
      <c r="I888" s="24">
        <v>35.1</v>
      </c>
    </row>
    <row r="889" spans="1:9" s="45" customFormat="1" ht="42" customHeight="1">
      <c r="A889" s="74"/>
      <c r="B889" s="17" t="s">
        <v>306</v>
      </c>
      <c r="C889" s="4" t="s">
        <v>267</v>
      </c>
      <c r="D889" s="2" t="s">
        <v>137</v>
      </c>
      <c r="E889" s="2" t="s">
        <v>592</v>
      </c>
      <c r="F889" s="5" t="s">
        <v>201</v>
      </c>
      <c r="G889" s="24">
        <v>96.9</v>
      </c>
      <c r="H889" s="24">
        <v>96.9</v>
      </c>
      <c r="I889" s="24">
        <v>96.9</v>
      </c>
    </row>
    <row r="890" spans="1:10" s="51" customFormat="1" ht="28.5" customHeight="1">
      <c r="A890" s="113" t="s">
        <v>451</v>
      </c>
      <c r="B890" s="33" t="s">
        <v>204</v>
      </c>
      <c r="C890" s="62" t="s">
        <v>573</v>
      </c>
      <c r="D890" s="62" t="s">
        <v>155</v>
      </c>
      <c r="E890" s="62" t="s">
        <v>367</v>
      </c>
      <c r="F890" s="63" t="s">
        <v>146</v>
      </c>
      <c r="G890" s="64">
        <f>SUM(G891,G897)</f>
        <v>3357.2</v>
      </c>
      <c r="H890" s="64">
        <f>SUM(H891,H897)</f>
        <v>3357.2</v>
      </c>
      <c r="I890" s="64">
        <f>SUM(I891,I897)</f>
        <v>3357.2</v>
      </c>
      <c r="J890" s="45"/>
    </row>
    <row r="891" spans="1:10" s="51" customFormat="1" ht="18" customHeight="1">
      <c r="A891" s="114"/>
      <c r="B891" s="17" t="s">
        <v>510</v>
      </c>
      <c r="C891" s="2" t="s">
        <v>573</v>
      </c>
      <c r="D891" s="2" t="s">
        <v>509</v>
      </c>
      <c r="E891" s="2" t="s">
        <v>367</v>
      </c>
      <c r="F891" s="5" t="s">
        <v>146</v>
      </c>
      <c r="G891" s="24">
        <f aca="true" t="shared" si="16" ref="G891:I892">SUM(G892)</f>
        <v>3242.1</v>
      </c>
      <c r="H891" s="24">
        <f t="shared" si="16"/>
        <v>3242.1</v>
      </c>
      <c r="I891" s="24">
        <f t="shared" si="16"/>
        <v>3242.1</v>
      </c>
      <c r="J891" s="45"/>
    </row>
    <row r="892" spans="1:10" s="51" customFormat="1" ht="37.5" customHeight="1">
      <c r="A892" s="114"/>
      <c r="B892" s="17" t="s">
        <v>550</v>
      </c>
      <c r="C892" s="2" t="s">
        <v>573</v>
      </c>
      <c r="D892" s="2" t="s">
        <v>141</v>
      </c>
      <c r="E892" s="2" t="s">
        <v>367</v>
      </c>
      <c r="F892" s="5" t="s">
        <v>146</v>
      </c>
      <c r="G892" s="24">
        <f t="shared" si="16"/>
        <v>3242.1</v>
      </c>
      <c r="H892" s="24">
        <f t="shared" si="16"/>
        <v>3242.1</v>
      </c>
      <c r="I892" s="24">
        <f t="shared" si="16"/>
        <v>3242.1</v>
      </c>
      <c r="J892" s="45"/>
    </row>
    <row r="893" spans="1:10" s="51" customFormat="1" ht="30" customHeight="1">
      <c r="A893" s="114"/>
      <c r="B893" s="17" t="s">
        <v>204</v>
      </c>
      <c r="C893" s="4" t="s">
        <v>573</v>
      </c>
      <c r="D893" s="4" t="s">
        <v>141</v>
      </c>
      <c r="E893" s="2" t="s">
        <v>368</v>
      </c>
      <c r="F893" s="5" t="s">
        <v>146</v>
      </c>
      <c r="G893" s="24">
        <f>SUM(G894:G896)</f>
        <v>3242.1</v>
      </c>
      <c r="H893" s="24">
        <f>SUM(H894:H896)</f>
        <v>3242.1</v>
      </c>
      <c r="I893" s="24">
        <f>SUM(I894:I896)</f>
        <v>3242.1</v>
      </c>
      <c r="J893" s="45"/>
    </row>
    <row r="894" spans="1:10" s="51" customFormat="1" ht="51" customHeight="1">
      <c r="A894" s="114"/>
      <c r="B894" s="65" t="s">
        <v>336</v>
      </c>
      <c r="C894" s="14" t="s">
        <v>573</v>
      </c>
      <c r="D894" s="14" t="s">
        <v>141</v>
      </c>
      <c r="E894" s="2" t="s">
        <v>369</v>
      </c>
      <c r="F894" s="11" t="s">
        <v>344</v>
      </c>
      <c r="G894" s="25">
        <v>3151.7</v>
      </c>
      <c r="H894" s="25">
        <v>3151.7</v>
      </c>
      <c r="I894" s="25">
        <v>3151.7</v>
      </c>
      <c r="J894" s="45"/>
    </row>
    <row r="895" spans="1:10" s="51" customFormat="1" ht="31.5" customHeight="1">
      <c r="A895" s="114"/>
      <c r="B895" s="65" t="s">
        <v>398</v>
      </c>
      <c r="C895" s="14" t="s">
        <v>573</v>
      </c>
      <c r="D895" s="14" t="s">
        <v>141</v>
      </c>
      <c r="E895" s="2" t="s">
        <v>370</v>
      </c>
      <c r="F895" s="11" t="s">
        <v>310</v>
      </c>
      <c r="G895" s="25">
        <v>89.9</v>
      </c>
      <c r="H895" s="25">
        <v>89.9</v>
      </c>
      <c r="I895" s="25">
        <v>89.9</v>
      </c>
      <c r="J895" s="45"/>
    </row>
    <row r="896" spans="1:10" s="51" customFormat="1" ht="32.25" customHeight="1">
      <c r="A896" s="114"/>
      <c r="B896" s="65" t="s">
        <v>399</v>
      </c>
      <c r="C896" s="14" t="s">
        <v>573</v>
      </c>
      <c r="D896" s="14" t="s">
        <v>141</v>
      </c>
      <c r="E896" s="2" t="s">
        <v>370</v>
      </c>
      <c r="F896" s="11" t="s">
        <v>172</v>
      </c>
      <c r="G896" s="25">
        <v>0.5</v>
      </c>
      <c r="H896" s="25">
        <v>0.5</v>
      </c>
      <c r="I896" s="25">
        <v>0.5</v>
      </c>
      <c r="J896" s="45"/>
    </row>
    <row r="897" spans="1:10" s="51" customFormat="1" ht="23.25" customHeight="1">
      <c r="A897" s="114"/>
      <c r="B897" s="20" t="s">
        <v>513</v>
      </c>
      <c r="C897" s="4" t="s">
        <v>573</v>
      </c>
      <c r="D897" s="2" t="s">
        <v>512</v>
      </c>
      <c r="E897" s="2" t="s">
        <v>367</v>
      </c>
      <c r="F897" s="5" t="s">
        <v>146</v>
      </c>
      <c r="G897" s="25">
        <f>SUM(G898)</f>
        <v>115.1</v>
      </c>
      <c r="H897" s="25">
        <f>SUM(H898)</f>
        <v>115.1</v>
      </c>
      <c r="I897" s="25">
        <f>SUM(I898)</f>
        <v>115.1</v>
      </c>
      <c r="J897" s="45"/>
    </row>
    <row r="898" spans="1:10" s="51" customFormat="1" ht="21" customHeight="1">
      <c r="A898" s="114"/>
      <c r="B898" s="20" t="s">
        <v>515</v>
      </c>
      <c r="C898" s="4" t="s">
        <v>602</v>
      </c>
      <c r="D898" s="2" t="s">
        <v>190</v>
      </c>
      <c r="E898" s="2" t="s">
        <v>367</v>
      </c>
      <c r="F898" s="5" t="s">
        <v>146</v>
      </c>
      <c r="G898" s="24">
        <f aca="true" t="shared" si="17" ref="G898:I899">SUM(G899)</f>
        <v>115.1</v>
      </c>
      <c r="H898" s="24">
        <f t="shared" si="17"/>
        <v>115.1</v>
      </c>
      <c r="I898" s="24">
        <f t="shared" si="17"/>
        <v>115.1</v>
      </c>
      <c r="J898" s="45"/>
    </row>
    <row r="899" spans="1:10" s="51" customFormat="1" ht="25.5" customHeight="1">
      <c r="A899" s="114"/>
      <c r="B899" s="19" t="s">
        <v>674</v>
      </c>
      <c r="C899" s="4" t="s">
        <v>573</v>
      </c>
      <c r="D899" s="4" t="s">
        <v>190</v>
      </c>
      <c r="E899" s="2" t="s">
        <v>60</v>
      </c>
      <c r="F899" s="5" t="s">
        <v>146</v>
      </c>
      <c r="G899" s="24">
        <f t="shared" si="17"/>
        <v>115.1</v>
      </c>
      <c r="H899" s="24">
        <f t="shared" si="17"/>
        <v>115.1</v>
      </c>
      <c r="I899" s="24">
        <f t="shared" si="17"/>
        <v>115.1</v>
      </c>
      <c r="J899" s="45"/>
    </row>
    <row r="900" spans="1:10" s="51" customFormat="1" ht="63" customHeight="1">
      <c r="A900" s="114"/>
      <c r="B900" s="16" t="s">
        <v>34</v>
      </c>
      <c r="C900" s="14" t="s">
        <v>573</v>
      </c>
      <c r="D900" s="14" t="s">
        <v>190</v>
      </c>
      <c r="E900" s="2" t="s">
        <v>382</v>
      </c>
      <c r="F900" s="11" t="s">
        <v>310</v>
      </c>
      <c r="G900" s="25">
        <v>115.1</v>
      </c>
      <c r="H900" s="25">
        <v>115.1</v>
      </c>
      <c r="I900" s="25">
        <v>115.1</v>
      </c>
      <c r="J900" s="45"/>
    </row>
    <row r="901" spans="1:10" s="51" customFormat="1" ht="47.25" customHeight="1">
      <c r="A901" s="36" t="s">
        <v>738</v>
      </c>
      <c r="B901" s="156" t="s">
        <v>205</v>
      </c>
      <c r="C901" s="34" t="s">
        <v>752</v>
      </c>
      <c r="D901" s="35" t="s">
        <v>155</v>
      </c>
      <c r="E901" s="35" t="s">
        <v>367</v>
      </c>
      <c r="F901" s="36" t="s">
        <v>146</v>
      </c>
      <c r="G901" s="37">
        <f>SUM(G902,G919,G940,G953)</f>
        <v>408801.5</v>
      </c>
      <c r="H901" s="37">
        <f>SUM(H902,H919,H940,H953)</f>
        <v>169004.80000000002</v>
      </c>
      <c r="I901" s="37">
        <f>SUM(I902,I919,I940,I953)</f>
        <v>287014.2</v>
      </c>
      <c r="J901" s="45"/>
    </row>
    <row r="902" spans="1:10" s="51" customFormat="1" ht="21.75" customHeight="1">
      <c r="A902" s="36"/>
      <c r="B902" s="17" t="s">
        <v>513</v>
      </c>
      <c r="C902" s="4" t="s">
        <v>752</v>
      </c>
      <c r="D902" s="4" t="s">
        <v>512</v>
      </c>
      <c r="E902" s="2" t="s">
        <v>367</v>
      </c>
      <c r="F902" s="5" t="s">
        <v>146</v>
      </c>
      <c r="G902" s="6">
        <f>SUM(G903,G906)</f>
        <v>9461.1</v>
      </c>
      <c r="H902" s="6">
        <f>SUM(H903,H906)</f>
        <v>9598</v>
      </c>
      <c r="I902" s="6">
        <f>SUM(I903,I906)</f>
        <v>9798</v>
      </c>
      <c r="J902" s="45"/>
    </row>
    <row r="903" spans="1:10" s="51" customFormat="1" ht="21.75" customHeight="1">
      <c r="A903" s="36"/>
      <c r="B903" s="17" t="s">
        <v>515</v>
      </c>
      <c r="C903" s="4" t="s">
        <v>752</v>
      </c>
      <c r="D903" s="4" t="s">
        <v>190</v>
      </c>
      <c r="E903" s="2" t="s">
        <v>367</v>
      </c>
      <c r="F903" s="5" t="s">
        <v>146</v>
      </c>
      <c r="G903" s="6">
        <f aca="true" t="shared" si="18" ref="G903:I904">SUM(G904)</f>
        <v>440</v>
      </c>
      <c r="H903" s="6">
        <f t="shared" si="18"/>
        <v>440</v>
      </c>
      <c r="I903" s="6">
        <f t="shared" si="18"/>
        <v>440</v>
      </c>
      <c r="J903" s="45"/>
    </row>
    <row r="904" spans="1:10" s="51" customFormat="1" ht="21.75" customHeight="1">
      <c r="A904" s="36"/>
      <c r="B904" s="19" t="s">
        <v>719</v>
      </c>
      <c r="C904" s="4" t="s">
        <v>752</v>
      </c>
      <c r="D904" s="4" t="s">
        <v>190</v>
      </c>
      <c r="E904" s="2" t="s">
        <v>60</v>
      </c>
      <c r="F904" s="5" t="s">
        <v>146</v>
      </c>
      <c r="G904" s="6">
        <f t="shared" si="18"/>
        <v>440</v>
      </c>
      <c r="H904" s="6">
        <f t="shared" si="18"/>
        <v>440</v>
      </c>
      <c r="I904" s="6">
        <f t="shared" si="18"/>
        <v>440</v>
      </c>
      <c r="J904" s="45"/>
    </row>
    <row r="905" spans="1:10" s="51" customFormat="1" ht="51" customHeight="1">
      <c r="A905" s="36"/>
      <c r="B905" s="19" t="s">
        <v>720</v>
      </c>
      <c r="C905" s="4" t="s">
        <v>752</v>
      </c>
      <c r="D905" s="4" t="s">
        <v>190</v>
      </c>
      <c r="E905" s="2" t="s">
        <v>382</v>
      </c>
      <c r="F905" s="5" t="s">
        <v>310</v>
      </c>
      <c r="G905" s="6">
        <v>440</v>
      </c>
      <c r="H905" s="6">
        <v>440</v>
      </c>
      <c r="I905" s="6">
        <v>440</v>
      </c>
      <c r="J905" s="45"/>
    </row>
    <row r="906" spans="1:10" s="51" customFormat="1" ht="21.75" customHeight="1">
      <c r="A906" s="36"/>
      <c r="B906" s="19" t="s">
        <v>523</v>
      </c>
      <c r="C906" s="4" t="s">
        <v>752</v>
      </c>
      <c r="D906" s="4" t="s">
        <v>214</v>
      </c>
      <c r="E906" s="2" t="s">
        <v>367</v>
      </c>
      <c r="F906" s="5" t="s">
        <v>146</v>
      </c>
      <c r="G906" s="6">
        <f>SUM(G907,G914)</f>
        <v>9021.1</v>
      </c>
      <c r="H906" s="6">
        <f>SUM(H907,H914)</f>
        <v>9158</v>
      </c>
      <c r="I906" s="6">
        <f>SUM(I907,I914)</f>
        <v>9358</v>
      </c>
      <c r="J906" s="45"/>
    </row>
    <row r="907" spans="1:10" s="51" customFormat="1" ht="30.75" customHeight="1">
      <c r="A907" s="36"/>
      <c r="B907" s="17" t="s">
        <v>648</v>
      </c>
      <c r="C907" s="4" t="s">
        <v>752</v>
      </c>
      <c r="D907" s="4" t="s">
        <v>214</v>
      </c>
      <c r="E907" s="2" t="s">
        <v>576</v>
      </c>
      <c r="F907" s="5" t="s">
        <v>146</v>
      </c>
      <c r="G907" s="6">
        <f>SUM(G909:G913)</f>
        <v>1276</v>
      </c>
      <c r="H907" s="6">
        <f>SUM(H909:H913)</f>
        <v>1412.8999999999999</v>
      </c>
      <c r="I907" s="6">
        <f>SUM(I909:I913)</f>
        <v>1612.8999999999999</v>
      </c>
      <c r="J907" s="45"/>
    </row>
    <row r="908" spans="1:10" s="51" customFormat="1" ht="17.25" customHeight="1">
      <c r="A908" s="36"/>
      <c r="B908" s="73" t="s">
        <v>144</v>
      </c>
      <c r="C908" s="4"/>
      <c r="D908" s="4"/>
      <c r="E908" s="2"/>
      <c r="F908" s="5"/>
      <c r="G908" s="6"/>
      <c r="H908" s="6"/>
      <c r="I908" s="6"/>
      <c r="J908" s="45"/>
    </row>
    <row r="909" spans="1:10" s="51" customFormat="1" ht="48" customHeight="1">
      <c r="A909" s="36"/>
      <c r="B909" s="17" t="s">
        <v>649</v>
      </c>
      <c r="C909" s="4" t="s">
        <v>752</v>
      </c>
      <c r="D909" s="4" t="s">
        <v>214</v>
      </c>
      <c r="E909" s="2" t="s">
        <v>575</v>
      </c>
      <c r="F909" s="5" t="s">
        <v>310</v>
      </c>
      <c r="G909" s="6">
        <v>1100</v>
      </c>
      <c r="H909" s="6">
        <v>1200</v>
      </c>
      <c r="I909" s="6">
        <v>1400</v>
      </c>
      <c r="J909" s="45"/>
    </row>
    <row r="910" spans="1:10" s="51" customFormat="1" ht="26.25" customHeight="1">
      <c r="A910" s="36"/>
      <c r="B910" s="17" t="s">
        <v>289</v>
      </c>
      <c r="C910" s="4" t="s">
        <v>752</v>
      </c>
      <c r="D910" s="4" t="s">
        <v>214</v>
      </c>
      <c r="E910" s="2" t="s">
        <v>577</v>
      </c>
      <c r="F910" s="5" t="s">
        <v>310</v>
      </c>
      <c r="G910" s="6">
        <v>15.4</v>
      </c>
      <c r="H910" s="6">
        <v>52.3</v>
      </c>
      <c r="I910" s="6">
        <v>52.3</v>
      </c>
      <c r="J910" s="45"/>
    </row>
    <row r="911" spans="1:10" s="51" customFormat="1" ht="38.25" customHeight="1">
      <c r="A911" s="36"/>
      <c r="B911" s="17" t="s">
        <v>727</v>
      </c>
      <c r="C911" s="4" t="s">
        <v>752</v>
      </c>
      <c r="D911" s="4" t="s">
        <v>214</v>
      </c>
      <c r="E911" s="2" t="s">
        <v>728</v>
      </c>
      <c r="F911" s="5" t="s">
        <v>310</v>
      </c>
      <c r="G911" s="6">
        <v>110.6</v>
      </c>
      <c r="H911" s="6">
        <v>110.6</v>
      </c>
      <c r="I911" s="6">
        <v>110.6</v>
      </c>
      <c r="J911" s="45"/>
    </row>
    <row r="912" spans="1:10" s="51" customFormat="1" ht="38.25" customHeight="1">
      <c r="A912" s="36"/>
      <c r="B912" s="17" t="s">
        <v>786</v>
      </c>
      <c r="C912" s="4" t="s">
        <v>752</v>
      </c>
      <c r="D912" s="4" t="s">
        <v>214</v>
      </c>
      <c r="E912" s="2" t="s">
        <v>783</v>
      </c>
      <c r="F912" s="5" t="s">
        <v>310</v>
      </c>
      <c r="G912" s="6">
        <v>20</v>
      </c>
      <c r="H912" s="6">
        <v>20</v>
      </c>
      <c r="I912" s="6">
        <v>20</v>
      </c>
      <c r="J912" s="45"/>
    </row>
    <row r="913" spans="1:10" s="51" customFormat="1" ht="38.25" customHeight="1">
      <c r="A913" s="36"/>
      <c r="B913" s="17" t="s">
        <v>785</v>
      </c>
      <c r="C913" s="4" t="s">
        <v>752</v>
      </c>
      <c r="D913" s="4" t="s">
        <v>214</v>
      </c>
      <c r="E913" s="2" t="s">
        <v>784</v>
      </c>
      <c r="F913" s="5" t="s">
        <v>310</v>
      </c>
      <c r="G913" s="6">
        <v>30</v>
      </c>
      <c r="H913" s="6">
        <v>30</v>
      </c>
      <c r="I913" s="6">
        <v>30</v>
      </c>
      <c r="J913" s="45"/>
    </row>
    <row r="914" spans="1:10" s="51" customFormat="1" ht="21.75" customHeight="1">
      <c r="A914" s="36"/>
      <c r="B914" s="19" t="s">
        <v>596</v>
      </c>
      <c r="C914" s="4" t="s">
        <v>752</v>
      </c>
      <c r="D914" s="4" t="s">
        <v>214</v>
      </c>
      <c r="E914" s="2" t="s">
        <v>598</v>
      </c>
      <c r="F914" s="5" t="s">
        <v>146</v>
      </c>
      <c r="G914" s="6">
        <f>SUM(G915)</f>
        <v>7745.1</v>
      </c>
      <c r="H914" s="6">
        <f>SUM(H915)</f>
        <v>7745.1</v>
      </c>
      <c r="I914" s="6">
        <f>SUM(I915)</f>
        <v>7745.1</v>
      </c>
      <c r="J914" s="45"/>
    </row>
    <row r="915" spans="1:10" s="51" customFormat="1" ht="27.75" customHeight="1">
      <c r="A915" s="36"/>
      <c r="B915" s="20" t="s">
        <v>205</v>
      </c>
      <c r="C915" s="4" t="s">
        <v>752</v>
      </c>
      <c r="D915" s="4" t="s">
        <v>214</v>
      </c>
      <c r="E915" s="2" t="s">
        <v>383</v>
      </c>
      <c r="F915" s="5" t="s">
        <v>146</v>
      </c>
      <c r="G915" s="6">
        <f>SUM(G916,G917,G918)</f>
        <v>7745.1</v>
      </c>
      <c r="H915" s="6">
        <f>SUM(H916,H917,H918)</f>
        <v>7745.1</v>
      </c>
      <c r="I915" s="6">
        <f>SUM(I916,I917,I918)</f>
        <v>7745.1</v>
      </c>
      <c r="J915" s="45"/>
    </row>
    <row r="916" spans="1:10" s="51" customFormat="1" ht="60" customHeight="1">
      <c r="A916" s="36"/>
      <c r="B916" s="16" t="s">
        <v>364</v>
      </c>
      <c r="C916" s="4" t="s">
        <v>752</v>
      </c>
      <c r="D916" s="14" t="s">
        <v>214</v>
      </c>
      <c r="E916" s="2" t="s">
        <v>384</v>
      </c>
      <c r="F916" s="11" t="s">
        <v>344</v>
      </c>
      <c r="G916" s="23">
        <v>7646.5</v>
      </c>
      <c r="H916" s="23">
        <v>7646.5</v>
      </c>
      <c r="I916" s="23">
        <v>7646.5</v>
      </c>
      <c r="J916" s="45"/>
    </row>
    <row r="917" spans="1:10" s="51" customFormat="1" ht="30" customHeight="1">
      <c r="A917" s="36"/>
      <c r="B917" s="16" t="s">
        <v>365</v>
      </c>
      <c r="C917" s="4" t="s">
        <v>752</v>
      </c>
      <c r="D917" s="14" t="s">
        <v>214</v>
      </c>
      <c r="E917" s="2" t="s">
        <v>41</v>
      </c>
      <c r="F917" s="11" t="s">
        <v>310</v>
      </c>
      <c r="G917" s="23">
        <v>44.1</v>
      </c>
      <c r="H917" s="23">
        <v>96.6</v>
      </c>
      <c r="I917" s="23">
        <v>96.6</v>
      </c>
      <c r="J917" s="45"/>
    </row>
    <row r="918" spans="1:10" s="51" customFormat="1" ht="33" customHeight="1">
      <c r="A918" s="36"/>
      <c r="B918" s="16" t="s">
        <v>366</v>
      </c>
      <c r="C918" s="4" t="s">
        <v>752</v>
      </c>
      <c r="D918" s="14" t="s">
        <v>214</v>
      </c>
      <c r="E918" s="2" t="s">
        <v>41</v>
      </c>
      <c r="F918" s="11" t="s">
        <v>172</v>
      </c>
      <c r="G918" s="23">
        <v>54.5</v>
      </c>
      <c r="H918" s="23">
        <v>2</v>
      </c>
      <c r="I918" s="23">
        <v>2</v>
      </c>
      <c r="J918" s="45"/>
    </row>
    <row r="919" spans="1:10" s="51" customFormat="1" ht="21.75" customHeight="1">
      <c r="A919" s="107"/>
      <c r="B919" s="148" t="s">
        <v>559</v>
      </c>
      <c r="C919" s="4" t="s">
        <v>752</v>
      </c>
      <c r="D919" s="4" t="s">
        <v>558</v>
      </c>
      <c r="E919" s="2" t="s">
        <v>367</v>
      </c>
      <c r="F919" s="5" t="s">
        <v>146</v>
      </c>
      <c r="G919" s="6">
        <f>SUM(G920,G925)</f>
        <v>12309.9</v>
      </c>
      <c r="H919" s="6">
        <f>SUM(H920,H925)</f>
        <v>159406.80000000002</v>
      </c>
      <c r="I919" s="6">
        <f>SUM(I920,I925)</f>
        <v>277216.2</v>
      </c>
      <c r="J919" s="45"/>
    </row>
    <row r="920" spans="1:10" s="51" customFormat="1" ht="21.75" customHeight="1">
      <c r="A920" s="107"/>
      <c r="B920" s="148" t="s">
        <v>560</v>
      </c>
      <c r="C920" s="4" t="s">
        <v>752</v>
      </c>
      <c r="D920" s="4" t="s">
        <v>27</v>
      </c>
      <c r="E920" s="2" t="s">
        <v>367</v>
      </c>
      <c r="F920" s="5" t="s">
        <v>146</v>
      </c>
      <c r="G920" s="6">
        <f>SUM(G921)</f>
        <v>10799.9</v>
      </c>
      <c r="H920" s="6">
        <f>SUM(H921)</f>
        <v>17272.7</v>
      </c>
      <c r="I920" s="6">
        <f>SUM(I921)</f>
        <v>18848.5</v>
      </c>
      <c r="J920" s="45"/>
    </row>
    <row r="921" spans="1:10" s="51" customFormat="1" ht="29.25" customHeight="1">
      <c r="A921" s="107"/>
      <c r="B921" s="17" t="s">
        <v>711</v>
      </c>
      <c r="C921" s="4" t="s">
        <v>752</v>
      </c>
      <c r="D921" s="4" t="s">
        <v>27</v>
      </c>
      <c r="E921" s="2" t="s">
        <v>47</v>
      </c>
      <c r="F921" s="5" t="s">
        <v>310</v>
      </c>
      <c r="G921" s="6">
        <f>SUM(G923:G924)</f>
        <v>10799.9</v>
      </c>
      <c r="H921" s="6">
        <f>SUM(H923:H924)</f>
        <v>17272.7</v>
      </c>
      <c r="I921" s="6">
        <f>SUM(I923:I924)</f>
        <v>18848.5</v>
      </c>
      <c r="J921" s="45"/>
    </row>
    <row r="922" spans="1:10" s="51" customFormat="1" ht="12" customHeight="1">
      <c r="A922" s="107"/>
      <c r="B922" s="17" t="s">
        <v>144</v>
      </c>
      <c r="C922" s="4"/>
      <c r="D922" s="4"/>
      <c r="E922" s="2"/>
      <c r="F922" s="5"/>
      <c r="G922" s="5"/>
      <c r="H922" s="5"/>
      <c r="I922" s="6"/>
      <c r="J922" s="45"/>
    </row>
    <row r="923" spans="1:10" s="51" customFormat="1" ht="47.25" customHeight="1">
      <c r="A923" s="107"/>
      <c r="B923" s="17" t="s">
        <v>872</v>
      </c>
      <c r="C923" s="14" t="s">
        <v>752</v>
      </c>
      <c r="D923" s="14" t="s">
        <v>27</v>
      </c>
      <c r="E923" s="67" t="s">
        <v>873</v>
      </c>
      <c r="F923" s="11" t="s">
        <v>310</v>
      </c>
      <c r="G923" s="6">
        <v>10260</v>
      </c>
      <c r="H923" s="6">
        <v>17100</v>
      </c>
      <c r="I923" s="6">
        <v>18660</v>
      </c>
      <c r="J923" s="45"/>
    </row>
    <row r="924" spans="1:10" s="51" customFormat="1" ht="48" customHeight="1">
      <c r="A924" s="107"/>
      <c r="B924" s="17" t="s">
        <v>874</v>
      </c>
      <c r="C924" s="14" t="s">
        <v>752</v>
      </c>
      <c r="D924" s="14" t="s">
        <v>27</v>
      </c>
      <c r="E924" s="67" t="s">
        <v>875</v>
      </c>
      <c r="F924" s="11" t="s">
        <v>310</v>
      </c>
      <c r="G924" s="6">
        <v>539.9</v>
      </c>
      <c r="H924" s="6">
        <v>172.7</v>
      </c>
      <c r="I924" s="6">
        <v>188.5</v>
      </c>
      <c r="J924" s="45"/>
    </row>
    <row r="925" spans="1:10" s="51" customFormat="1" ht="21.75" customHeight="1">
      <c r="A925" s="107"/>
      <c r="B925" s="142" t="s">
        <v>561</v>
      </c>
      <c r="C925" s="4" t="s">
        <v>752</v>
      </c>
      <c r="D925" s="4" t="s">
        <v>157</v>
      </c>
      <c r="E925" s="2" t="s">
        <v>367</v>
      </c>
      <c r="F925" s="5" t="s">
        <v>146</v>
      </c>
      <c r="G925" s="6">
        <f>SUM(G926,G935)</f>
        <v>1510</v>
      </c>
      <c r="H925" s="6">
        <f>SUM(H926,H935)</f>
        <v>142134.1</v>
      </c>
      <c r="I925" s="6">
        <f>SUM(I926,I935)</f>
        <v>258367.7</v>
      </c>
      <c r="J925" s="45"/>
    </row>
    <row r="926" spans="1:10" s="51" customFormat="1" ht="21.75" customHeight="1">
      <c r="A926" s="107"/>
      <c r="B926" s="17" t="s">
        <v>652</v>
      </c>
      <c r="C926" s="4" t="s">
        <v>752</v>
      </c>
      <c r="D926" s="4" t="s">
        <v>157</v>
      </c>
      <c r="E926" s="2" t="s">
        <v>581</v>
      </c>
      <c r="F926" s="5" t="s">
        <v>146</v>
      </c>
      <c r="G926" s="6">
        <f>SUM(G928:G934)</f>
        <v>1459.2</v>
      </c>
      <c r="H926" s="6">
        <f>SUM(H928:H934)</f>
        <v>142134.1</v>
      </c>
      <c r="I926" s="6">
        <f>SUM(I928:I934)</f>
        <v>258367.7</v>
      </c>
      <c r="J926" s="45"/>
    </row>
    <row r="927" spans="1:10" s="51" customFormat="1" ht="16.5" customHeight="1">
      <c r="A927" s="107"/>
      <c r="B927" s="17" t="s">
        <v>144</v>
      </c>
      <c r="C927" s="4"/>
      <c r="D927" s="4"/>
      <c r="E927" s="2"/>
      <c r="F927" s="5"/>
      <c r="G927" s="6"/>
      <c r="H927" s="6"/>
      <c r="I927" s="6"/>
      <c r="J927" s="45"/>
    </row>
    <row r="928" spans="1:10" s="51" customFormat="1" ht="27" customHeight="1">
      <c r="A928" s="107"/>
      <c r="B928" s="17" t="s">
        <v>653</v>
      </c>
      <c r="C928" s="4" t="s">
        <v>752</v>
      </c>
      <c r="D928" s="4" t="s">
        <v>157</v>
      </c>
      <c r="E928" s="2" t="s">
        <v>609</v>
      </c>
      <c r="F928" s="5" t="s">
        <v>202</v>
      </c>
      <c r="G928" s="6">
        <v>1459.2</v>
      </c>
      <c r="H928" s="6">
        <v>3580</v>
      </c>
      <c r="I928" s="6">
        <v>3580</v>
      </c>
      <c r="J928" s="45"/>
    </row>
    <row r="929" spans="1:10" s="51" customFormat="1" ht="45" customHeight="1">
      <c r="A929" s="107"/>
      <c r="B929" s="17" t="s">
        <v>724</v>
      </c>
      <c r="C929" s="4" t="s">
        <v>752</v>
      </c>
      <c r="D929" s="4" t="s">
        <v>157</v>
      </c>
      <c r="E929" s="2" t="s">
        <v>723</v>
      </c>
      <c r="F929" s="5" t="s">
        <v>202</v>
      </c>
      <c r="G929" s="6"/>
      <c r="H929" s="6"/>
      <c r="I929" s="6"/>
      <c r="J929" s="45"/>
    </row>
    <row r="930" spans="1:10" s="51" customFormat="1" ht="45" customHeight="1">
      <c r="A930" s="107"/>
      <c r="B930" s="19" t="s">
        <v>654</v>
      </c>
      <c r="C930" s="4" t="s">
        <v>752</v>
      </c>
      <c r="D930" s="4" t="s">
        <v>157</v>
      </c>
      <c r="E930" s="2" t="s">
        <v>616</v>
      </c>
      <c r="F930" s="5" t="s">
        <v>202</v>
      </c>
      <c r="G930" s="6"/>
      <c r="H930" s="6">
        <v>128554.1</v>
      </c>
      <c r="I930" s="6">
        <v>252287.7</v>
      </c>
      <c r="J930" s="45"/>
    </row>
    <row r="931" spans="1:10" s="51" customFormat="1" ht="45" customHeight="1">
      <c r="A931" s="107"/>
      <c r="B931" s="19" t="s">
        <v>655</v>
      </c>
      <c r="C931" s="4" t="s">
        <v>752</v>
      </c>
      <c r="D931" s="4" t="s">
        <v>157</v>
      </c>
      <c r="E931" s="2" t="s">
        <v>617</v>
      </c>
      <c r="F931" s="5" t="s">
        <v>202</v>
      </c>
      <c r="G931" s="6"/>
      <c r="H931" s="6">
        <v>10000</v>
      </c>
      <c r="I931" s="6">
        <v>2500</v>
      </c>
      <c r="J931" s="45"/>
    </row>
    <row r="932" spans="1:10" s="51" customFormat="1" ht="30.75" customHeight="1">
      <c r="A932" s="107"/>
      <c r="B932" s="17" t="s">
        <v>750</v>
      </c>
      <c r="C932" s="4" t="s">
        <v>752</v>
      </c>
      <c r="D932" s="4" t="s">
        <v>157</v>
      </c>
      <c r="E932" s="2" t="s">
        <v>743</v>
      </c>
      <c r="F932" s="5" t="s">
        <v>310</v>
      </c>
      <c r="G932" s="6"/>
      <c r="H932" s="6"/>
      <c r="I932" s="6"/>
      <c r="J932" s="45"/>
    </row>
    <row r="933" spans="1:10" s="51" customFormat="1" ht="39" customHeight="1">
      <c r="A933" s="107"/>
      <c r="B933" s="17" t="s">
        <v>656</v>
      </c>
      <c r="C933" s="4" t="s">
        <v>752</v>
      </c>
      <c r="D933" s="4" t="s">
        <v>157</v>
      </c>
      <c r="E933" s="2" t="s">
        <v>618</v>
      </c>
      <c r="F933" s="5" t="s">
        <v>202</v>
      </c>
      <c r="G933" s="6"/>
      <c r="H933" s="6"/>
      <c r="I933" s="6"/>
      <c r="J933" s="45"/>
    </row>
    <row r="934" spans="1:10" s="51" customFormat="1" ht="39" customHeight="1">
      <c r="A934" s="107"/>
      <c r="B934" s="17" t="s">
        <v>657</v>
      </c>
      <c r="C934" s="4" t="s">
        <v>752</v>
      </c>
      <c r="D934" s="4" t="s">
        <v>157</v>
      </c>
      <c r="E934" s="2" t="s">
        <v>618</v>
      </c>
      <c r="F934" s="5" t="s">
        <v>202</v>
      </c>
      <c r="G934" s="6"/>
      <c r="H934" s="6"/>
      <c r="I934" s="6"/>
      <c r="J934" s="45"/>
    </row>
    <row r="935" spans="1:10" s="51" customFormat="1" ht="27" customHeight="1">
      <c r="A935" s="107"/>
      <c r="B935" s="17" t="s">
        <v>800</v>
      </c>
      <c r="C935" s="4" t="s">
        <v>752</v>
      </c>
      <c r="D935" s="4" t="s">
        <v>157</v>
      </c>
      <c r="E935" s="2" t="s">
        <v>801</v>
      </c>
      <c r="F935" s="5" t="s">
        <v>146</v>
      </c>
      <c r="G935" s="6">
        <f>SUM(G937:G939)</f>
        <v>50.8</v>
      </c>
      <c r="H935" s="6"/>
      <c r="I935" s="6"/>
      <c r="J935" s="45"/>
    </row>
    <row r="936" spans="1:10" s="51" customFormat="1" ht="18" customHeight="1">
      <c r="A936" s="107"/>
      <c r="B936" s="17" t="s">
        <v>144</v>
      </c>
      <c r="C936" s="4"/>
      <c r="D936" s="4"/>
      <c r="E936" s="2"/>
      <c r="F936" s="5"/>
      <c r="G936" s="6"/>
      <c r="H936" s="6"/>
      <c r="I936" s="6"/>
      <c r="J936" s="45"/>
    </row>
    <row r="937" spans="1:10" s="51" customFormat="1" ht="36" customHeight="1">
      <c r="A937" s="107"/>
      <c r="B937" s="17" t="s">
        <v>806</v>
      </c>
      <c r="C937" s="4" t="s">
        <v>752</v>
      </c>
      <c r="D937" s="4" t="s">
        <v>157</v>
      </c>
      <c r="E937" s="2" t="s">
        <v>807</v>
      </c>
      <c r="F937" s="5" t="s">
        <v>202</v>
      </c>
      <c r="G937" s="6">
        <v>50.8</v>
      </c>
      <c r="H937" s="6"/>
      <c r="I937" s="6"/>
      <c r="J937" s="45"/>
    </row>
    <row r="938" spans="1:10" s="51" customFormat="1" ht="71.25" customHeight="1">
      <c r="A938" s="107"/>
      <c r="B938" s="19" t="s">
        <v>802</v>
      </c>
      <c r="C938" s="4" t="s">
        <v>752</v>
      </c>
      <c r="D938" s="10" t="s">
        <v>157</v>
      </c>
      <c r="E938" s="77" t="s">
        <v>803</v>
      </c>
      <c r="F938" s="10" t="s">
        <v>202</v>
      </c>
      <c r="G938" s="6"/>
      <c r="H938" s="6"/>
      <c r="I938" s="6"/>
      <c r="J938" s="45"/>
    </row>
    <row r="939" spans="1:10" s="51" customFormat="1" ht="66.75" customHeight="1">
      <c r="A939" s="107"/>
      <c r="B939" s="19" t="s">
        <v>804</v>
      </c>
      <c r="C939" s="4" t="s">
        <v>752</v>
      </c>
      <c r="D939" s="4" t="s">
        <v>157</v>
      </c>
      <c r="E939" s="2" t="s">
        <v>805</v>
      </c>
      <c r="F939" s="5" t="s">
        <v>202</v>
      </c>
      <c r="G939" s="6"/>
      <c r="H939" s="6"/>
      <c r="I939" s="6"/>
      <c r="J939" s="45"/>
    </row>
    <row r="940" spans="1:10" s="51" customFormat="1" ht="21.75" customHeight="1">
      <c r="A940" s="107"/>
      <c r="B940" s="19" t="s">
        <v>535</v>
      </c>
      <c r="C940" s="4" t="s">
        <v>752</v>
      </c>
      <c r="D940" s="10" t="s">
        <v>198</v>
      </c>
      <c r="E940" s="2" t="s">
        <v>367</v>
      </c>
      <c r="F940" s="5" t="s">
        <v>146</v>
      </c>
      <c r="G940" s="46">
        <f>SUM(G941)</f>
        <v>220237.4</v>
      </c>
      <c r="H940" s="46">
        <f>SUM(H941)</f>
        <v>0</v>
      </c>
      <c r="I940" s="46">
        <f>SUM(I941)</f>
        <v>0</v>
      </c>
      <c r="J940" s="45"/>
    </row>
    <row r="941" spans="1:10" s="51" customFormat="1" ht="21.75" customHeight="1">
      <c r="A941" s="107"/>
      <c r="B941" s="19" t="s">
        <v>537</v>
      </c>
      <c r="C941" s="4" t="s">
        <v>752</v>
      </c>
      <c r="D941" s="10" t="s">
        <v>149</v>
      </c>
      <c r="E941" s="2" t="s">
        <v>367</v>
      </c>
      <c r="F941" s="5" t="s">
        <v>146</v>
      </c>
      <c r="G941" s="46">
        <f aca="true" t="shared" si="19" ref="G941:I942">SUM(G942)</f>
        <v>220237.4</v>
      </c>
      <c r="H941" s="46">
        <f t="shared" si="19"/>
        <v>0</v>
      </c>
      <c r="I941" s="46">
        <f t="shared" si="19"/>
        <v>0</v>
      </c>
      <c r="J941" s="45"/>
    </row>
    <row r="942" spans="1:10" s="51" customFormat="1" ht="21.75" customHeight="1">
      <c r="A942" s="107"/>
      <c r="B942" s="19" t="s">
        <v>661</v>
      </c>
      <c r="C942" s="4" t="s">
        <v>752</v>
      </c>
      <c r="D942" s="10" t="s">
        <v>149</v>
      </c>
      <c r="E942" s="2" t="s">
        <v>453</v>
      </c>
      <c r="F942" s="5" t="s">
        <v>146</v>
      </c>
      <c r="G942" s="46">
        <f t="shared" si="19"/>
        <v>220237.4</v>
      </c>
      <c r="H942" s="46">
        <f t="shared" si="19"/>
        <v>0</v>
      </c>
      <c r="I942" s="46">
        <f t="shared" si="19"/>
        <v>0</v>
      </c>
      <c r="J942" s="45"/>
    </row>
    <row r="943" spans="1:10" s="51" customFormat="1" ht="37.5" customHeight="1">
      <c r="A943" s="107"/>
      <c r="B943" s="19" t="s">
        <v>578</v>
      </c>
      <c r="C943" s="4" t="s">
        <v>752</v>
      </c>
      <c r="D943" s="10" t="s">
        <v>149</v>
      </c>
      <c r="E943" s="2" t="s">
        <v>470</v>
      </c>
      <c r="F943" s="5" t="s">
        <v>146</v>
      </c>
      <c r="G943" s="46">
        <f>SUM(G944,G949,G951,G952)</f>
        <v>220237.4</v>
      </c>
      <c r="H943" s="46">
        <f>SUM(H944,H949,H951,H952)</f>
        <v>0</v>
      </c>
      <c r="I943" s="46">
        <f>SUM(I944,I949,I951,I952)</f>
        <v>0</v>
      </c>
      <c r="J943" s="45"/>
    </row>
    <row r="944" spans="1:10" s="51" customFormat="1" ht="108" customHeight="1">
      <c r="A944" s="107"/>
      <c r="B944" s="19" t="s">
        <v>929</v>
      </c>
      <c r="C944" s="4" t="s">
        <v>752</v>
      </c>
      <c r="D944" s="10" t="s">
        <v>149</v>
      </c>
      <c r="E944" s="10" t="s">
        <v>926</v>
      </c>
      <c r="F944" s="5" t="s">
        <v>202</v>
      </c>
      <c r="G944" s="46">
        <f>SUM(G946:G948)</f>
        <v>125962.2</v>
      </c>
      <c r="H944" s="46"/>
      <c r="I944" s="46"/>
      <c r="J944" s="45"/>
    </row>
    <row r="945" spans="1:10" s="51" customFormat="1" ht="10.5" customHeight="1">
      <c r="A945" s="107"/>
      <c r="B945" s="19" t="s">
        <v>144</v>
      </c>
      <c r="C945" s="4"/>
      <c r="D945" s="10"/>
      <c r="E945" s="10"/>
      <c r="F945" s="5"/>
      <c r="G945" s="46"/>
      <c r="H945" s="46"/>
      <c r="I945" s="46"/>
      <c r="J945" s="45"/>
    </row>
    <row r="946" spans="1:10" s="51" customFormat="1" ht="13.5" customHeight="1">
      <c r="A946" s="107"/>
      <c r="B946" s="19" t="s">
        <v>927</v>
      </c>
      <c r="C946" s="4" t="s">
        <v>752</v>
      </c>
      <c r="D946" s="10" t="s">
        <v>149</v>
      </c>
      <c r="E946" s="10" t="s">
        <v>926</v>
      </c>
      <c r="F946" s="5" t="s">
        <v>202</v>
      </c>
      <c r="G946" s="46">
        <v>122208.4</v>
      </c>
      <c r="H946" s="46"/>
      <c r="I946" s="46"/>
      <c r="J946" s="45"/>
    </row>
    <row r="947" spans="1:10" s="51" customFormat="1" ht="13.5" customHeight="1">
      <c r="A947" s="107"/>
      <c r="B947" s="19" t="s">
        <v>826</v>
      </c>
      <c r="C947" s="4" t="s">
        <v>752</v>
      </c>
      <c r="D947" s="10" t="s">
        <v>149</v>
      </c>
      <c r="E947" s="10" t="s">
        <v>926</v>
      </c>
      <c r="F947" s="5" t="s">
        <v>202</v>
      </c>
      <c r="G947" s="46">
        <v>2494.1</v>
      </c>
      <c r="H947" s="46"/>
      <c r="I947" s="46"/>
      <c r="J947" s="45"/>
    </row>
    <row r="948" spans="1:10" s="51" customFormat="1" ht="15" customHeight="1">
      <c r="A948" s="107"/>
      <c r="B948" s="19" t="s">
        <v>928</v>
      </c>
      <c r="C948" s="4" t="s">
        <v>752</v>
      </c>
      <c r="D948" s="10" t="s">
        <v>149</v>
      </c>
      <c r="E948" s="10" t="s">
        <v>926</v>
      </c>
      <c r="F948" s="5" t="s">
        <v>202</v>
      </c>
      <c r="G948" s="46">
        <v>1259.7</v>
      </c>
      <c r="H948" s="46"/>
      <c r="I948" s="46"/>
      <c r="J948" s="45"/>
    </row>
    <row r="949" spans="1:10" s="51" customFormat="1" ht="51.75" customHeight="1">
      <c r="A949" s="107"/>
      <c r="B949" s="19" t="s">
        <v>717</v>
      </c>
      <c r="C949" s="4" t="s">
        <v>752</v>
      </c>
      <c r="D949" s="10" t="s">
        <v>149</v>
      </c>
      <c r="E949" s="77" t="s">
        <v>495</v>
      </c>
      <c r="F949" s="10" t="s">
        <v>202</v>
      </c>
      <c r="G949" s="6">
        <v>82013.3</v>
      </c>
      <c r="H949" s="6"/>
      <c r="I949" s="6"/>
      <c r="J949" s="45"/>
    </row>
    <row r="950" spans="1:10" s="51" customFormat="1" ht="15" customHeight="1">
      <c r="A950" s="107"/>
      <c r="B950" s="19" t="s">
        <v>895</v>
      </c>
      <c r="C950" s="4"/>
      <c r="D950" s="10"/>
      <c r="E950" s="77"/>
      <c r="F950" s="10"/>
      <c r="G950" s="6">
        <v>82013.3</v>
      </c>
      <c r="H950" s="6"/>
      <c r="I950" s="6"/>
      <c r="J950" s="45"/>
    </row>
    <row r="951" spans="1:10" s="51" customFormat="1" ht="48.75" customHeight="1">
      <c r="A951" s="107"/>
      <c r="B951" s="19" t="s">
        <v>718</v>
      </c>
      <c r="C951" s="4" t="s">
        <v>752</v>
      </c>
      <c r="D951" s="10" t="s">
        <v>149</v>
      </c>
      <c r="E951" s="77" t="s">
        <v>496</v>
      </c>
      <c r="F951" s="10" t="s">
        <v>202</v>
      </c>
      <c r="G951" s="6">
        <v>4316.5</v>
      </c>
      <c r="H951" s="6"/>
      <c r="I951" s="6"/>
      <c r="J951" s="45"/>
    </row>
    <row r="952" spans="1:10" s="51" customFormat="1" ht="49.5" customHeight="1">
      <c r="A952" s="107"/>
      <c r="B952" s="19" t="s">
        <v>787</v>
      </c>
      <c r="C952" s="4" t="s">
        <v>752</v>
      </c>
      <c r="D952" s="10" t="s">
        <v>149</v>
      </c>
      <c r="E952" s="2" t="s">
        <v>788</v>
      </c>
      <c r="F952" s="5" t="s">
        <v>202</v>
      </c>
      <c r="G952" s="46">
        <v>7945.4</v>
      </c>
      <c r="H952" s="6"/>
      <c r="I952" s="6"/>
      <c r="J952" s="45"/>
    </row>
    <row r="953" spans="1:10" s="51" customFormat="1" ht="21.75" customHeight="1">
      <c r="A953" s="107"/>
      <c r="B953" s="17" t="s">
        <v>547</v>
      </c>
      <c r="C953" s="4" t="s">
        <v>752</v>
      </c>
      <c r="D953" s="2" t="s">
        <v>300</v>
      </c>
      <c r="E953" s="2" t="s">
        <v>367</v>
      </c>
      <c r="F953" s="5" t="s">
        <v>146</v>
      </c>
      <c r="G953" s="6">
        <f aca="true" t="shared" si="20" ref="G953:I954">SUM(G954)</f>
        <v>166793.1</v>
      </c>
      <c r="H953" s="6">
        <f t="shared" si="20"/>
        <v>0</v>
      </c>
      <c r="I953" s="6">
        <f t="shared" si="20"/>
        <v>0</v>
      </c>
      <c r="J953" s="45"/>
    </row>
    <row r="954" spans="1:10" s="51" customFormat="1" ht="21.75" customHeight="1">
      <c r="A954" s="107"/>
      <c r="B954" s="17" t="s">
        <v>548</v>
      </c>
      <c r="C954" s="4" t="s">
        <v>752</v>
      </c>
      <c r="D954" s="2" t="s">
        <v>152</v>
      </c>
      <c r="E954" s="2" t="s">
        <v>367</v>
      </c>
      <c r="F954" s="5" t="s">
        <v>146</v>
      </c>
      <c r="G954" s="6">
        <f t="shared" si="20"/>
        <v>166793.1</v>
      </c>
      <c r="H954" s="6">
        <f t="shared" si="20"/>
        <v>0</v>
      </c>
      <c r="I954" s="6">
        <f t="shared" si="20"/>
        <v>0</v>
      </c>
      <c r="J954" s="45"/>
    </row>
    <row r="955" spans="1:10" s="51" customFormat="1" ht="33.75" customHeight="1">
      <c r="A955" s="107"/>
      <c r="B955" s="13" t="s">
        <v>664</v>
      </c>
      <c r="C955" s="4" t="s">
        <v>752</v>
      </c>
      <c r="D955" s="2" t="s">
        <v>152</v>
      </c>
      <c r="E955" s="2" t="s">
        <v>106</v>
      </c>
      <c r="F955" s="5" t="s">
        <v>146</v>
      </c>
      <c r="G955" s="6">
        <f>SUM(G956:G961)</f>
        <v>166793.1</v>
      </c>
      <c r="H955" s="6">
        <f>SUM(H956:H961)</f>
        <v>0</v>
      </c>
      <c r="I955" s="6">
        <f>SUM(I956:I961)</f>
        <v>0</v>
      </c>
      <c r="J955" s="45"/>
    </row>
    <row r="956" spans="1:10" s="51" customFormat="1" ht="36" customHeight="1">
      <c r="A956" s="107"/>
      <c r="B956" s="13" t="s">
        <v>814</v>
      </c>
      <c r="C956" s="4" t="s">
        <v>752</v>
      </c>
      <c r="D956" s="2" t="s">
        <v>152</v>
      </c>
      <c r="E956" s="2" t="s">
        <v>815</v>
      </c>
      <c r="F956" s="5" t="s">
        <v>202</v>
      </c>
      <c r="G956" s="6">
        <v>4493.1</v>
      </c>
      <c r="H956" s="6"/>
      <c r="I956" s="6"/>
      <c r="J956" s="45"/>
    </row>
    <row r="957" spans="1:10" s="51" customFormat="1" ht="62.25" customHeight="1">
      <c r="A957" s="107"/>
      <c r="B957" s="13" t="s">
        <v>896</v>
      </c>
      <c r="C957" s="4" t="s">
        <v>752</v>
      </c>
      <c r="D957" s="10" t="s">
        <v>152</v>
      </c>
      <c r="E957" s="77" t="s">
        <v>665</v>
      </c>
      <c r="F957" s="10" t="s">
        <v>202</v>
      </c>
      <c r="G957" s="6">
        <v>85500</v>
      </c>
      <c r="H957" s="6"/>
      <c r="I957" s="6"/>
      <c r="J957" s="45"/>
    </row>
    <row r="958" spans="1:10" s="51" customFormat="1" ht="64.5" customHeight="1">
      <c r="A958" s="107"/>
      <c r="B958" s="13" t="s">
        <v>897</v>
      </c>
      <c r="C958" s="4" t="s">
        <v>752</v>
      </c>
      <c r="D958" s="10" t="s">
        <v>152</v>
      </c>
      <c r="E958" s="77" t="s">
        <v>665</v>
      </c>
      <c r="F958" s="10" t="s">
        <v>202</v>
      </c>
      <c r="G958" s="6">
        <v>1744.9</v>
      </c>
      <c r="H958" s="6"/>
      <c r="I958" s="6"/>
      <c r="J958" s="45"/>
    </row>
    <row r="959" spans="1:10" s="51" customFormat="1" ht="64.5" customHeight="1">
      <c r="A959" s="107"/>
      <c r="B959" s="13" t="s">
        <v>816</v>
      </c>
      <c r="C959" s="4" t="s">
        <v>752</v>
      </c>
      <c r="D959" s="10" t="s">
        <v>152</v>
      </c>
      <c r="E959" s="77" t="s">
        <v>665</v>
      </c>
      <c r="F959" s="10" t="s">
        <v>202</v>
      </c>
      <c r="G959" s="6">
        <v>40480.7</v>
      </c>
      <c r="H959" s="6"/>
      <c r="I959" s="6"/>
      <c r="J959" s="45"/>
    </row>
    <row r="960" spans="1:10" s="51" customFormat="1" ht="64.5" customHeight="1">
      <c r="A960" s="107"/>
      <c r="B960" s="13" t="s">
        <v>899</v>
      </c>
      <c r="C960" s="4" t="s">
        <v>752</v>
      </c>
      <c r="D960" s="10" t="s">
        <v>152</v>
      </c>
      <c r="E960" s="77" t="s">
        <v>898</v>
      </c>
      <c r="F960" s="10" t="s">
        <v>202</v>
      </c>
      <c r="G960" s="6">
        <v>34228.6</v>
      </c>
      <c r="H960" s="6"/>
      <c r="I960" s="6"/>
      <c r="J960" s="45"/>
    </row>
    <row r="961" spans="1:10" s="51" customFormat="1" ht="58.5" customHeight="1">
      <c r="A961" s="107"/>
      <c r="B961" s="13" t="s">
        <v>900</v>
      </c>
      <c r="C961" s="4" t="s">
        <v>752</v>
      </c>
      <c r="D961" s="10" t="s">
        <v>152</v>
      </c>
      <c r="E961" s="77" t="s">
        <v>898</v>
      </c>
      <c r="F961" s="10" t="s">
        <v>202</v>
      </c>
      <c r="G961" s="6">
        <v>345.8</v>
      </c>
      <c r="H961" s="6"/>
      <c r="I961" s="6"/>
      <c r="J961" s="45"/>
    </row>
    <row r="962" spans="1:9" s="45" customFormat="1" ht="21" customHeight="1">
      <c r="A962" s="114"/>
      <c r="B962" s="97" t="s">
        <v>236</v>
      </c>
      <c r="C962" s="98"/>
      <c r="D962" s="98"/>
      <c r="E962" s="98"/>
      <c r="F962" s="99"/>
      <c r="G962" s="116">
        <f>SUM(G11,G258,G332,G345,G377,G606,G665,G678,G890,G901)</f>
        <v>2830394.5999999996</v>
      </c>
      <c r="H962" s="116">
        <f>SUM(H11,H258,H332,H345,H377,H606,H665,H678,H890,H901)</f>
        <v>2502983.8</v>
      </c>
      <c r="I962" s="116">
        <f>SUM(I11,I258,I332,I345,I377,I606,I665,I678,I890,I901)</f>
        <v>2552044.3000000003</v>
      </c>
    </row>
    <row r="963" spans="1:9" s="51" customFormat="1" ht="15">
      <c r="A963" s="136"/>
      <c r="B963" s="100"/>
      <c r="C963" s="101"/>
      <c r="D963" s="101"/>
      <c r="E963" s="101"/>
      <c r="F963" s="102"/>
      <c r="G963" s="102"/>
      <c r="H963" s="102"/>
      <c r="I963" s="103"/>
    </row>
    <row r="964" spans="1:9" ht="12.75">
      <c r="A964" s="104"/>
      <c r="G964" s="138">
        <v>2830394.6</v>
      </c>
      <c r="H964" s="138">
        <v>2525120.4</v>
      </c>
      <c r="I964" s="138">
        <v>2595731.7</v>
      </c>
    </row>
    <row r="965" spans="5:9" ht="12.75">
      <c r="E965" s="159" t="s">
        <v>741</v>
      </c>
      <c r="G965" s="138">
        <f>G964-G962</f>
        <v>0</v>
      </c>
      <c r="H965" s="138">
        <v>22136.6</v>
      </c>
      <c r="I965" s="138">
        <v>43687.4</v>
      </c>
    </row>
    <row r="966" spans="7:9" ht="12.75">
      <c r="G966" s="138">
        <f>G964-G965</f>
        <v>2830394.6</v>
      </c>
      <c r="H966" s="138">
        <f>H964-H965</f>
        <v>2502983.8</v>
      </c>
      <c r="I966" s="138">
        <f>I964-I965</f>
        <v>2552044.3000000003</v>
      </c>
    </row>
    <row r="967" spans="7:9" ht="12.75">
      <c r="G967" s="138"/>
      <c r="H967" s="138"/>
      <c r="I967" s="138"/>
    </row>
    <row r="968" spans="7:9" ht="12.75">
      <c r="G968" s="138"/>
      <c r="H968" s="138"/>
      <c r="I968" s="138"/>
    </row>
    <row r="969" spans="7:9" ht="12.75">
      <c r="G969" s="151"/>
      <c r="H969" s="151"/>
      <c r="I969" s="151"/>
    </row>
  </sheetData>
  <sheetProtection/>
  <mergeCells count="50">
    <mergeCell ref="B159:B160"/>
    <mergeCell ref="A159:A160"/>
    <mergeCell ref="B49:B50"/>
    <mergeCell ref="A49:A50"/>
    <mergeCell ref="B114:B115"/>
    <mergeCell ref="B635:B636"/>
    <mergeCell ref="A623:A625"/>
    <mergeCell ref="B630:B631"/>
    <mergeCell ref="A635:A636"/>
    <mergeCell ref="B626:B627"/>
    <mergeCell ref="A632:A633"/>
    <mergeCell ref="B632:B633"/>
    <mergeCell ref="A630:A631"/>
    <mergeCell ref="A592:A593"/>
    <mergeCell ref="B496:B497"/>
    <mergeCell ref="B628:B629"/>
    <mergeCell ref="B623:B625"/>
    <mergeCell ref="A626:A627"/>
    <mergeCell ref="A628:A629"/>
    <mergeCell ref="B592:B593"/>
    <mergeCell ref="E496:E497"/>
    <mergeCell ref="C496:C497"/>
    <mergeCell ref="D496:D497"/>
    <mergeCell ref="A496:A497"/>
    <mergeCell ref="B54:B55"/>
    <mergeCell ref="A54:A55"/>
    <mergeCell ref="B110:B111"/>
    <mergeCell ref="A110:A111"/>
    <mergeCell ref="B200:B201"/>
    <mergeCell ref="A200:A201"/>
    <mergeCell ref="A114:A115"/>
    <mergeCell ref="C1:I1"/>
    <mergeCell ref="F8:I8"/>
    <mergeCell ref="C2:I2"/>
    <mergeCell ref="C3:I3"/>
    <mergeCell ref="C4:I4"/>
    <mergeCell ref="A7:I7"/>
    <mergeCell ref="A6:I6"/>
    <mergeCell ref="B44:B46"/>
    <mergeCell ref="A44:A46"/>
    <mergeCell ref="B124:B125"/>
    <mergeCell ref="A124:A125"/>
    <mergeCell ref="B179:B181"/>
    <mergeCell ref="A179:A181"/>
    <mergeCell ref="B189:B192"/>
    <mergeCell ref="A189:A192"/>
    <mergeCell ref="B147:B148"/>
    <mergeCell ref="A147:A148"/>
    <mergeCell ref="B163:B164"/>
    <mergeCell ref="A163:A164"/>
  </mergeCells>
  <printOptions horizontalCentered="1"/>
  <pageMargins left="0.3937007874015748" right="0.1968503937007874" top="0.4330708661417323" bottom="0.5511811023622047" header="0.4330708661417323" footer="0.15748031496062992"/>
  <pageSetup fitToHeight="29" fitToWidth="1" horizontalDpi="600" verticalDpi="600" orientation="portrait" paperSize="9" scale="79"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Бюджет2</dc:creator>
  <cp:keywords/>
  <dc:description/>
  <cp:lastModifiedBy>RePack by Diakov</cp:lastModifiedBy>
  <cp:lastPrinted>2024-06-25T08:50:33Z</cp:lastPrinted>
  <dcterms:created xsi:type="dcterms:W3CDTF">2003-08-18T06:31:02Z</dcterms:created>
  <dcterms:modified xsi:type="dcterms:W3CDTF">2024-06-25T12:02:51Z</dcterms:modified>
  <cp:category/>
  <cp:version/>
  <cp:contentType/>
  <cp:contentStatus/>
</cp:coreProperties>
</file>